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Users\trr25\OneDrive\바탕 화면\게임 계발\2. 바럴스 레인(Valor's Reign)\"/>
    </mc:Choice>
  </mc:AlternateContent>
  <xr:revisionPtr revIDLastSave="0" documentId="13_ncr:1_{9237E48C-99C7-4B82-9A1E-CC0CFD2ACCC3}" xr6:coauthVersionLast="47" xr6:coauthVersionMax="47" xr10:uidLastSave="{00000000-0000-0000-0000-000000000000}"/>
  <bookViews>
    <workbookView xWindow="-120" yWindow="-120" windowWidth="29040" windowHeight="15720" tabRatio="832" firstSheet="4" activeTab="11" xr2:uid="{D685544B-6BF5-48C8-905D-B6809915FCFF}"/>
  </bookViews>
  <sheets>
    <sheet name="캐릭터 설정정리" sheetId="4" r:id="rId1"/>
    <sheet name="영장(C,H,M,L)" sheetId="3" r:id="rId2"/>
    <sheet name="캐릭터 구성(포지션,클라스)" sheetId="11" r:id="rId3"/>
    <sheet name="캐릭터 구성(탱커,L)" sheetId="1" r:id="rId4"/>
    <sheet name="캐릭터 구성(탱커,M)" sheetId="7" r:id="rId5"/>
    <sheet name="캐릭터 구성(탱커,H)" sheetId="12" r:id="rId6"/>
    <sheet name="캐릭터 구성(딜러,L)" sheetId="5" r:id="rId7"/>
    <sheet name="캐릭터 구성(딜러,M)" sheetId="8" r:id="rId8"/>
    <sheet name="캐릭터 구성(딜러,H)" sheetId="10" r:id="rId9"/>
    <sheet name="캐릭터 구성(서포터,L)" sheetId="6" r:id="rId10"/>
    <sheet name="캐릭터 구성(서포터,M)" sheetId="9" r:id="rId11"/>
    <sheet name="캐릭터 구성(서포터,H)" sheetId="13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B57" i="13" l="1"/>
  <c r="U57" i="13"/>
  <c r="N57" i="13"/>
  <c r="AB36" i="13"/>
  <c r="U36" i="13"/>
  <c r="N36" i="13"/>
  <c r="AI15" i="13"/>
  <c r="AB15" i="13"/>
  <c r="U15" i="13"/>
  <c r="N15" i="13"/>
  <c r="AB57" i="10"/>
  <c r="U57" i="10"/>
  <c r="N57" i="10"/>
  <c r="AB15" i="10"/>
  <c r="U15" i="10"/>
  <c r="N15" i="10"/>
  <c r="U57" i="12"/>
  <c r="X60" i="12"/>
  <c r="AA59" i="12"/>
  <c r="AB57" i="12"/>
  <c r="N57" i="12"/>
  <c r="C44" i="10"/>
  <c r="C23" i="10"/>
  <c r="C2" i="10"/>
  <c r="C44" i="12"/>
  <c r="C23" i="12"/>
  <c r="C2" i="12"/>
  <c r="C45" i="11" l="1"/>
  <c r="C24" i="11"/>
  <c r="G45" i="11"/>
  <c r="E45" i="11"/>
  <c r="G24" i="11"/>
  <c r="E24" i="11"/>
  <c r="G45" i="13"/>
  <c r="G24" i="13"/>
  <c r="G3" i="13"/>
  <c r="G45" i="10"/>
  <c r="G24" i="10"/>
  <c r="G3" i="10"/>
  <c r="C44" i="13"/>
  <c r="C60" i="13" s="1"/>
  <c r="C23" i="13"/>
  <c r="C39" i="13" s="1"/>
  <c r="C2" i="13"/>
  <c r="C18" i="13" s="1"/>
  <c r="C60" i="12"/>
  <c r="C39" i="12"/>
  <c r="C18" i="12"/>
  <c r="X60" i="13"/>
  <c r="Q60" i="13"/>
  <c r="J60" i="13"/>
  <c r="AA59" i="13"/>
  <c r="T59" i="13"/>
  <c r="M59" i="13"/>
  <c r="J49" i="13"/>
  <c r="I49" i="13"/>
  <c r="E45" i="13"/>
  <c r="K49" i="13" s="1"/>
  <c r="C45" i="13"/>
  <c r="X39" i="13"/>
  <c r="Q39" i="13"/>
  <c r="J39" i="13"/>
  <c r="AA38" i="13"/>
  <c r="T38" i="13"/>
  <c r="M38" i="13"/>
  <c r="J28" i="13"/>
  <c r="I28" i="13"/>
  <c r="E24" i="13"/>
  <c r="K28" i="13" s="1"/>
  <c r="C24" i="13"/>
  <c r="AE18" i="13"/>
  <c r="X18" i="13"/>
  <c r="Q18" i="13"/>
  <c r="J18" i="13"/>
  <c r="AH17" i="13"/>
  <c r="AA17" i="13"/>
  <c r="T17" i="13"/>
  <c r="M17" i="13"/>
  <c r="J7" i="13"/>
  <c r="I7" i="13"/>
  <c r="E3" i="13"/>
  <c r="K7" i="13" s="1"/>
  <c r="C3" i="13"/>
  <c r="Q60" i="12"/>
  <c r="J60" i="12"/>
  <c r="T59" i="12"/>
  <c r="M59" i="12"/>
  <c r="J49" i="12"/>
  <c r="I49" i="12"/>
  <c r="G45" i="12"/>
  <c r="E45" i="12"/>
  <c r="K49" i="12" s="1"/>
  <c r="C45" i="12"/>
  <c r="AE39" i="12"/>
  <c r="X39" i="12"/>
  <c r="Q39" i="12"/>
  <c r="J39" i="12"/>
  <c r="AH38" i="12"/>
  <c r="AA38" i="12"/>
  <c r="T38" i="12"/>
  <c r="M38" i="12"/>
  <c r="AI36" i="12"/>
  <c r="AB36" i="12"/>
  <c r="U36" i="12"/>
  <c r="N36" i="12"/>
  <c r="J28" i="12"/>
  <c r="I28" i="12"/>
  <c r="G24" i="12"/>
  <c r="E24" i="12"/>
  <c r="K28" i="12" s="1"/>
  <c r="C24" i="12"/>
  <c r="X18" i="12"/>
  <c r="Q18" i="12"/>
  <c r="J18" i="12"/>
  <c r="AA17" i="12"/>
  <c r="T17" i="12"/>
  <c r="M17" i="12"/>
  <c r="AB15" i="12"/>
  <c r="U15" i="12"/>
  <c r="N15" i="12"/>
  <c r="J7" i="12"/>
  <c r="I7" i="12"/>
  <c r="G3" i="12"/>
  <c r="E3" i="12"/>
  <c r="K7" i="12" s="1"/>
  <c r="C3" i="12"/>
  <c r="AL60" i="11"/>
  <c r="AE60" i="11"/>
  <c r="X60" i="11"/>
  <c r="Q60" i="11"/>
  <c r="J60" i="11"/>
  <c r="AO59" i="11"/>
  <c r="AH59" i="11"/>
  <c r="AA59" i="11"/>
  <c r="T59" i="11"/>
  <c r="M59" i="11"/>
  <c r="AP57" i="11"/>
  <c r="AI57" i="11"/>
  <c r="AB57" i="11"/>
  <c r="U57" i="11"/>
  <c r="N57" i="11"/>
  <c r="J49" i="11"/>
  <c r="I49" i="11"/>
  <c r="K49" i="11"/>
  <c r="L49" i="11" s="1"/>
  <c r="C60" i="11"/>
  <c r="AL39" i="11"/>
  <c r="AE39" i="11"/>
  <c r="X39" i="11"/>
  <c r="Q39" i="11"/>
  <c r="J39" i="11"/>
  <c r="AO38" i="11"/>
  <c r="AH38" i="11"/>
  <c r="AA38" i="11"/>
  <c r="T38" i="11"/>
  <c r="M38" i="11"/>
  <c r="AP36" i="11"/>
  <c r="AI36" i="11"/>
  <c r="AB36" i="11"/>
  <c r="U36" i="11"/>
  <c r="N36" i="11"/>
  <c r="J28" i="11"/>
  <c r="I28" i="11"/>
  <c r="K28" i="11"/>
  <c r="L28" i="11" s="1"/>
  <c r="C39" i="11"/>
  <c r="AL18" i="11"/>
  <c r="AE18" i="11"/>
  <c r="X18" i="11"/>
  <c r="Q18" i="11"/>
  <c r="J18" i="11"/>
  <c r="AO17" i="11"/>
  <c r="AH17" i="11"/>
  <c r="AA17" i="11"/>
  <c r="T17" i="11"/>
  <c r="M17" i="11"/>
  <c r="AP15" i="11"/>
  <c r="AI15" i="11"/>
  <c r="AB15" i="11"/>
  <c r="U15" i="11"/>
  <c r="N15" i="11"/>
  <c r="J7" i="11"/>
  <c r="I7" i="11"/>
  <c r="K7" i="11"/>
  <c r="L7" i="11" s="1"/>
  <c r="C18" i="11"/>
  <c r="X18" i="10"/>
  <c r="Q18" i="10"/>
  <c r="J18" i="10"/>
  <c r="AA17" i="10"/>
  <c r="T17" i="10"/>
  <c r="M17" i="10"/>
  <c r="X39" i="10"/>
  <c r="Q39" i="10"/>
  <c r="J39" i="10"/>
  <c r="AA38" i="10"/>
  <c r="T38" i="10"/>
  <c r="M38" i="10"/>
  <c r="AB36" i="10"/>
  <c r="U36" i="10"/>
  <c r="N36" i="10"/>
  <c r="X60" i="10"/>
  <c r="AA59" i="10"/>
  <c r="C60" i="10"/>
  <c r="C39" i="10"/>
  <c r="C18" i="10"/>
  <c r="E45" i="10"/>
  <c r="K49" i="10" s="1"/>
  <c r="E24" i="10"/>
  <c r="K28" i="10" s="1"/>
  <c r="E3" i="10"/>
  <c r="K7" i="10" s="1"/>
  <c r="Q60" i="10"/>
  <c r="J60" i="10"/>
  <c r="T59" i="10"/>
  <c r="M59" i="10"/>
  <c r="J49" i="10"/>
  <c r="I49" i="10"/>
  <c r="C45" i="10"/>
  <c r="J28" i="10"/>
  <c r="I28" i="10"/>
  <c r="C24" i="10"/>
  <c r="J7" i="10"/>
  <c r="I7" i="10"/>
  <c r="C3" i="10"/>
  <c r="X18" i="9"/>
  <c r="AA17" i="9"/>
  <c r="AB15" i="9"/>
  <c r="U57" i="9"/>
  <c r="N57" i="9"/>
  <c r="U36" i="9"/>
  <c r="N36" i="9"/>
  <c r="U15" i="9"/>
  <c r="N15" i="9"/>
  <c r="U57" i="6"/>
  <c r="N57" i="6"/>
  <c r="N36" i="6"/>
  <c r="N15" i="6"/>
  <c r="AB57" i="8"/>
  <c r="U57" i="8"/>
  <c r="N57" i="8"/>
  <c r="AB36" i="8"/>
  <c r="U36" i="8"/>
  <c r="N36" i="8"/>
  <c r="U15" i="8"/>
  <c r="N15" i="8"/>
  <c r="N57" i="5"/>
  <c r="U36" i="5"/>
  <c r="N36" i="5"/>
  <c r="N15" i="5"/>
  <c r="U57" i="1"/>
  <c r="N57" i="1"/>
  <c r="U36" i="1"/>
  <c r="N36" i="1"/>
  <c r="N15" i="1"/>
  <c r="U57" i="7"/>
  <c r="N57" i="7"/>
  <c r="N36" i="7"/>
  <c r="U15" i="7"/>
  <c r="N15" i="7"/>
  <c r="L49" i="13" l="1"/>
  <c r="L28" i="13"/>
  <c r="L7" i="13"/>
  <c r="L49" i="12"/>
  <c r="L28" i="12"/>
  <c r="L7" i="12"/>
  <c r="L49" i="10"/>
  <c r="L28" i="10"/>
  <c r="L7" i="10"/>
  <c r="Q18" i="7"/>
  <c r="T17" i="7"/>
  <c r="Q18" i="9"/>
  <c r="T17" i="9"/>
  <c r="X60" i="8"/>
  <c r="AA59" i="8"/>
  <c r="X39" i="8"/>
  <c r="AA38" i="8"/>
  <c r="Q39" i="8"/>
  <c r="J39" i="8"/>
  <c r="T38" i="8"/>
  <c r="M38" i="8"/>
  <c r="Q18" i="8"/>
  <c r="T17" i="8"/>
  <c r="C44" i="9"/>
  <c r="C60" i="9" s="1"/>
  <c r="C23" i="9"/>
  <c r="C39" i="9" s="1"/>
  <c r="C2" i="9"/>
  <c r="C18" i="9" s="1"/>
  <c r="G45" i="9"/>
  <c r="E45" i="9"/>
  <c r="K49" i="9" s="1"/>
  <c r="C45" i="9"/>
  <c r="G24" i="9"/>
  <c r="E24" i="9"/>
  <c r="K28" i="9" s="1"/>
  <c r="C24" i="9"/>
  <c r="E3" i="9"/>
  <c r="K7" i="9" s="1"/>
  <c r="G3" i="9"/>
  <c r="C3" i="9"/>
  <c r="C44" i="8"/>
  <c r="C60" i="8" s="1"/>
  <c r="C23" i="8"/>
  <c r="C39" i="8" s="1"/>
  <c r="C2" i="8"/>
  <c r="C18" i="8" s="1"/>
  <c r="G45" i="8"/>
  <c r="G24" i="8"/>
  <c r="G3" i="8"/>
  <c r="Q60" i="9"/>
  <c r="J60" i="9"/>
  <c r="T59" i="9"/>
  <c r="M59" i="9"/>
  <c r="J49" i="9"/>
  <c r="I49" i="9"/>
  <c r="Q39" i="9"/>
  <c r="J39" i="9"/>
  <c r="T38" i="9"/>
  <c r="M38" i="9"/>
  <c r="J28" i="9"/>
  <c r="I28" i="9"/>
  <c r="J18" i="9"/>
  <c r="M17" i="9"/>
  <c r="J7" i="9"/>
  <c r="I7" i="9"/>
  <c r="Q60" i="8"/>
  <c r="J60" i="8"/>
  <c r="T59" i="8"/>
  <c r="M59" i="8"/>
  <c r="J49" i="8"/>
  <c r="I49" i="8"/>
  <c r="E45" i="8"/>
  <c r="K49" i="8" s="1"/>
  <c r="C45" i="8"/>
  <c r="J28" i="8"/>
  <c r="I28" i="8"/>
  <c r="E24" i="8"/>
  <c r="K28" i="8" s="1"/>
  <c r="C24" i="8"/>
  <c r="J18" i="8"/>
  <c r="M17" i="8"/>
  <c r="J7" i="8"/>
  <c r="I7" i="8"/>
  <c r="E3" i="8"/>
  <c r="K7" i="8" s="1"/>
  <c r="C3" i="8"/>
  <c r="C44" i="7"/>
  <c r="C60" i="7" s="1"/>
  <c r="C23" i="7"/>
  <c r="C39" i="7" s="1"/>
  <c r="E45" i="7"/>
  <c r="K49" i="7" s="1"/>
  <c r="E24" i="7"/>
  <c r="K28" i="7" s="1"/>
  <c r="E3" i="7"/>
  <c r="K7" i="7" s="1"/>
  <c r="C2" i="7"/>
  <c r="C18" i="7" s="1"/>
  <c r="Q60" i="7"/>
  <c r="J60" i="7"/>
  <c r="T59" i="7"/>
  <c r="M59" i="7"/>
  <c r="J49" i="7"/>
  <c r="I49" i="7"/>
  <c r="G45" i="7"/>
  <c r="C45" i="7"/>
  <c r="J39" i="7"/>
  <c r="M38" i="7"/>
  <c r="J28" i="7"/>
  <c r="I28" i="7"/>
  <c r="G24" i="7"/>
  <c r="C24" i="7"/>
  <c r="J18" i="7"/>
  <c r="M17" i="7"/>
  <c r="J7" i="7"/>
  <c r="I7" i="7"/>
  <c r="G3" i="7"/>
  <c r="C3" i="7"/>
  <c r="C44" i="6"/>
  <c r="C23" i="6"/>
  <c r="C2" i="6"/>
  <c r="G45" i="6"/>
  <c r="G24" i="6"/>
  <c r="G3" i="6"/>
  <c r="T38" i="5"/>
  <c r="L28" i="9" l="1"/>
  <c r="L49" i="9"/>
  <c r="L7" i="9"/>
  <c r="L49" i="8"/>
  <c r="L28" i="8"/>
  <c r="L7" i="8"/>
  <c r="L7" i="7"/>
  <c r="L49" i="7"/>
  <c r="L28" i="7"/>
  <c r="C44" i="5"/>
  <c r="C60" i="5" s="1"/>
  <c r="C23" i="5"/>
  <c r="C39" i="5" s="1"/>
  <c r="G45" i="5"/>
  <c r="G24" i="5"/>
  <c r="G3" i="5"/>
  <c r="C2" i="5"/>
  <c r="C18" i="5" s="1"/>
  <c r="Q60" i="6"/>
  <c r="J60" i="6"/>
  <c r="T59" i="6"/>
  <c r="M59" i="6"/>
  <c r="J49" i="6"/>
  <c r="I49" i="6"/>
  <c r="E45" i="6"/>
  <c r="K49" i="6" s="1"/>
  <c r="C45" i="6"/>
  <c r="C60" i="6"/>
  <c r="J39" i="6"/>
  <c r="C39" i="6"/>
  <c r="M38" i="6"/>
  <c r="J28" i="6"/>
  <c r="I28" i="6"/>
  <c r="E24" i="6"/>
  <c r="K28" i="6" s="1"/>
  <c r="C24" i="6"/>
  <c r="J18" i="6"/>
  <c r="M17" i="6"/>
  <c r="J7" i="6"/>
  <c r="I7" i="6"/>
  <c r="E3" i="6"/>
  <c r="K7" i="6" s="1"/>
  <c r="C3" i="6"/>
  <c r="C18" i="6"/>
  <c r="J60" i="5"/>
  <c r="M59" i="5"/>
  <c r="J49" i="5"/>
  <c r="I49" i="5"/>
  <c r="E45" i="5"/>
  <c r="K49" i="5" s="1"/>
  <c r="C45" i="5"/>
  <c r="Q39" i="5"/>
  <c r="J39" i="5"/>
  <c r="M38" i="5"/>
  <c r="J28" i="5"/>
  <c r="I28" i="5"/>
  <c r="E24" i="5"/>
  <c r="K28" i="5" s="1"/>
  <c r="C24" i="5"/>
  <c r="J18" i="5"/>
  <c r="M17" i="5"/>
  <c r="J7" i="5"/>
  <c r="I7" i="5"/>
  <c r="E3" i="5"/>
  <c r="K7" i="5" s="1"/>
  <c r="C3" i="5"/>
  <c r="C44" i="1"/>
  <c r="C60" i="1" s="1"/>
  <c r="Q60" i="1"/>
  <c r="J60" i="1"/>
  <c r="T59" i="1"/>
  <c r="M59" i="1"/>
  <c r="J49" i="1"/>
  <c r="I49" i="1"/>
  <c r="G45" i="1"/>
  <c r="E45" i="1"/>
  <c r="K49" i="1" s="1"/>
  <c r="C45" i="1"/>
  <c r="T38" i="1"/>
  <c r="M38" i="1"/>
  <c r="M17" i="1"/>
  <c r="Q39" i="1"/>
  <c r="J39" i="1"/>
  <c r="J18" i="1"/>
  <c r="C23" i="1"/>
  <c r="C39" i="1" s="1"/>
  <c r="J28" i="1"/>
  <c r="I28" i="1"/>
  <c r="G24" i="1"/>
  <c r="E24" i="1"/>
  <c r="K28" i="1" s="1"/>
  <c r="C24" i="1"/>
  <c r="J7" i="1"/>
  <c r="I7" i="1"/>
  <c r="L49" i="6" l="1"/>
  <c r="L28" i="6"/>
  <c r="L7" i="6"/>
  <c r="L49" i="5"/>
  <c r="L28" i="5"/>
  <c r="L7" i="5"/>
  <c r="L49" i="1"/>
  <c r="L28" i="1"/>
  <c r="G3" i="1" l="1"/>
  <c r="E3" i="1"/>
  <c r="K7" i="1" s="1"/>
  <c r="L7" i="1" s="1"/>
  <c r="C3" i="1"/>
  <c r="C2" i="1"/>
  <c r="C18" i="1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</futureMetadata>
  <valueMetadata count="2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</valueMetadata>
</metadata>
</file>

<file path=xl/sharedStrings.xml><?xml version="1.0" encoding="utf-8"?>
<sst xmlns="http://schemas.openxmlformats.org/spreadsheetml/2006/main" count="2102" uniqueCount="240">
  <si>
    <t>값</t>
    <phoneticPr fontId="2" type="noConversion"/>
  </si>
  <si>
    <t>능력치</t>
    <phoneticPr fontId="2" type="noConversion"/>
  </si>
  <si>
    <t>스킬 수</t>
    <phoneticPr fontId="2" type="noConversion"/>
  </si>
  <si>
    <t>HP+MP</t>
    <phoneticPr fontId="2" type="noConversion"/>
  </si>
  <si>
    <t>효과
범위</t>
    <phoneticPr fontId="2" type="noConversion"/>
  </si>
  <si>
    <t>랭크-1</t>
    <phoneticPr fontId="2" type="noConversion"/>
  </si>
  <si>
    <t>스킬</t>
    <phoneticPr fontId="2" type="noConversion"/>
  </si>
  <si>
    <t>효과</t>
    <phoneticPr fontId="2" type="noConversion"/>
  </si>
  <si>
    <t>MP</t>
    <phoneticPr fontId="2" type="noConversion"/>
  </si>
  <si>
    <t>HP</t>
    <phoneticPr fontId="2" type="noConversion"/>
  </si>
  <si>
    <t>이미지</t>
    <phoneticPr fontId="2" type="noConversion"/>
  </si>
  <si>
    <t>탱커</t>
    <phoneticPr fontId="2" type="noConversion"/>
  </si>
  <si>
    <t>포지션</t>
    <phoneticPr fontId="2" type="noConversion"/>
  </si>
  <si>
    <t>L</t>
    <phoneticPr fontId="2" type="noConversion"/>
  </si>
  <si>
    <t>클라스</t>
    <phoneticPr fontId="2" type="noConversion"/>
  </si>
  <si>
    <t>영장</t>
    <phoneticPr fontId="2" type="noConversion"/>
  </si>
  <si>
    <t>덱종</t>
    <phoneticPr fontId="2" type="noConversion"/>
  </si>
  <si>
    <t>카드</t>
    <phoneticPr fontId="2" type="noConversion"/>
  </si>
  <si>
    <t>이동</t>
    <phoneticPr fontId="2" type="noConversion"/>
  </si>
  <si>
    <t>이름</t>
    <phoneticPr fontId="2" type="noConversion"/>
  </si>
  <si>
    <t>덱</t>
    <phoneticPr fontId="2" type="noConversion"/>
  </si>
  <si>
    <t>특징</t>
    <phoneticPr fontId="2" type="noConversion"/>
  </si>
  <si>
    <t>▶다양한 직업으로 수천가지의 전술을 구사하는종족
▶전사,프리스트,마법사,격투가,마녀,테이머,주술사,거너,도적 등</t>
    <phoneticPr fontId="2" type="noConversion"/>
  </si>
  <si>
    <t>딜러</t>
    <phoneticPr fontId="2" type="noConversion"/>
  </si>
  <si>
    <t>서포터</t>
    <phoneticPr fontId="2" type="noConversion"/>
  </si>
  <si>
    <t xml:space="preserve">전장을 휩쓰는 검투사	</t>
    <phoneticPr fontId="2" type="noConversion"/>
  </si>
  <si>
    <t xml:space="preserve">전장의 지휘관	</t>
    <phoneticPr fontId="2" type="noConversion"/>
  </si>
  <si>
    <t>전장을 불태우는 폭풍의 기사</t>
    <phoneticPr fontId="2" type="noConversion"/>
  </si>
  <si>
    <t>모두를 감싸는 수호자</t>
    <phoneticPr fontId="2" type="noConversion"/>
  </si>
  <si>
    <t>백성들의 성직자</t>
    <phoneticPr fontId="2" type="noConversion"/>
  </si>
  <si>
    <t>신성한 빛의 성직자</t>
    <phoneticPr fontId="2" type="noConversion"/>
  </si>
  <si>
    <t>H</t>
    <phoneticPr fontId="2" type="noConversion"/>
  </si>
  <si>
    <t>M</t>
    <phoneticPr fontId="2" type="noConversion"/>
  </si>
  <si>
    <t xml:space="preserve">침착한 수비수	</t>
    <phoneticPr fontId="2" type="noConversion"/>
  </si>
  <si>
    <t>마법 방패를 두른 수호자</t>
    <phoneticPr fontId="2" type="noConversion"/>
  </si>
  <si>
    <t>노련한 전략가</t>
    <phoneticPr fontId="2" type="noConversion"/>
  </si>
  <si>
    <t>교활한 정보원</t>
    <phoneticPr fontId="2" type="noConversion"/>
  </si>
  <si>
    <t>현자의 돌을 지닌 연금술사</t>
    <phoneticPr fontId="2" type="noConversion"/>
  </si>
  <si>
    <t xml:space="preserve">최전선의 창병	</t>
    <phoneticPr fontId="2" type="noConversion"/>
  </si>
  <si>
    <t xml:space="preserve">그림자 속 암살자	</t>
    <phoneticPr fontId="2" type="noConversion"/>
  </si>
  <si>
    <t>죽음과 함께 걷는 암살자</t>
    <phoneticPr fontId="2" type="noConversion"/>
  </si>
  <si>
    <t>지주</t>
    <phoneticPr fontId="2" type="noConversion"/>
  </si>
  <si>
    <t>수생</t>
    <phoneticPr fontId="2" type="noConversion"/>
  </si>
  <si>
    <t>식물</t>
    <phoneticPr fontId="2" type="noConversion"/>
  </si>
  <si>
    <t>천익</t>
    <phoneticPr fontId="2" type="noConversion"/>
  </si>
  <si>
    <t>환수</t>
    <phoneticPr fontId="2" type="noConversion"/>
  </si>
  <si>
    <t>성휘</t>
    <phoneticPr fontId="2" type="noConversion"/>
  </si>
  <si>
    <t>이형</t>
    <phoneticPr fontId="2" type="noConversion"/>
  </si>
  <si>
    <t xml:space="preserve">어설푼 방패병	</t>
    <phoneticPr fontId="2" type="noConversion"/>
  </si>
  <si>
    <t>캐릭터구성</t>
    <phoneticPr fontId="2" type="noConversion"/>
  </si>
  <si>
    <t>불사</t>
    <phoneticPr fontId="2" type="noConversion"/>
  </si>
  <si>
    <t>기계</t>
    <phoneticPr fontId="2" type="noConversion"/>
  </si>
  <si>
    <t>클라스능력치</t>
    <phoneticPr fontId="2" type="noConversion"/>
  </si>
  <si>
    <t>그림자속 수호자</t>
    <phoneticPr fontId="2" type="noConversion"/>
  </si>
  <si>
    <t>스피어러쉬</t>
    <phoneticPr fontId="2" type="noConversion"/>
  </si>
  <si>
    <t>어전트 가드</t>
    <phoneticPr fontId="2" type="noConversion"/>
  </si>
  <si>
    <t>그림자 벽</t>
    <phoneticPr fontId="2" type="noConversion"/>
  </si>
  <si>
    <t>어둠에서의 반격</t>
    <phoneticPr fontId="2" type="noConversion"/>
  </si>
  <si>
    <t>랭크-2</t>
    <phoneticPr fontId="2" type="noConversion"/>
  </si>
  <si>
    <t>랭크</t>
    <phoneticPr fontId="2" type="noConversion"/>
  </si>
  <si>
    <t>-</t>
    <phoneticPr fontId="2" type="noConversion"/>
  </si>
  <si>
    <t>"1열" 중 한칸을 선택하여 방향으로 변경후 선택한 칸으로 
이동한다. 이동하려는 칸에 다른캐릭터가 존재하는 경우 데미지 1을 주고 이동하지 않는다.</t>
    <phoneticPr fontId="2" type="noConversion"/>
  </si>
  <si>
    <t>스피어가드</t>
    <phoneticPr fontId="2" type="noConversion"/>
  </si>
  <si>
    <t>이번라운드에 "1-F"에 1데미지를 준다.</t>
    <phoneticPr fontId="2" type="noConversion"/>
  </si>
  <si>
    <t>하얀검사</t>
    <phoneticPr fontId="2" type="noConversion"/>
  </si>
  <si>
    <t>그림자베기</t>
    <phoneticPr fontId="2" type="noConversion"/>
  </si>
  <si>
    <t>그림자 수리검</t>
    <phoneticPr fontId="2" type="noConversion"/>
  </si>
  <si>
    <t>랭크-3</t>
    <phoneticPr fontId="2" type="noConversion"/>
  </si>
  <si>
    <t>죽음의 발자국</t>
    <phoneticPr fontId="2" type="noConversion"/>
  </si>
  <si>
    <t>자유의 치유사</t>
    <phoneticPr fontId="2" type="noConversion"/>
  </si>
  <si>
    <t>해방의 빛</t>
    <phoneticPr fontId="2" type="noConversion"/>
  </si>
  <si>
    <t>검은 마력의 저주사</t>
    <phoneticPr fontId="2" type="noConversion"/>
  </si>
  <si>
    <t>행운의 치료사</t>
    <phoneticPr fontId="2" type="noConversion"/>
  </si>
  <si>
    <t>행운의 손길</t>
    <phoneticPr fontId="2" type="noConversion"/>
  </si>
  <si>
    <t>저주의 낙인</t>
    <phoneticPr fontId="2" type="noConversion"/>
  </si>
  <si>
    <t>나태한 문지기</t>
    <phoneticPr fontId="2" type="noConversion"/>
  </si>
  <si>
    <t>석양의 보안관</t>
    <phoneticPr fontId="2" type="noConversion"/>
  </si>
  <si>
    <t>푸른눈의 저격수</t>
    <phoneticPr fontId="2" type="noConversion"/>
  </si>
  <si>
    <t>연속사격</t>
    <phoneticPr fontId="2" type="noConversion"/>
  </si>
  <si>
    <t>바람가르기</t>
    <phoneticPr fontId="2" type="noConversion"/>
  </si>
  <si>
    <t>정조준</t>
    <phoneticPr fontId="2" type="noConversion"/>
  </si>
  <si>
    <t>신속</t>
    <phoneticPr fontId="2" type="noConversion"/>
  </si>
  <si>
    <t>크리티컬샷</t>
    <phoneticPr fontId="2" type="noConversion"/>
  </si>
  <si>
    <t>연사</t>
    <phoneticPr fontId="2" type="noConversion"/>
  </si>
  <si>
    <t>속사</t>
    <phoneticPr fontId="2" type="noConversion"/>
  </si>
  <si>
    <t>석양의 신판</t>
    <phoneticPr fontId="2" type="noConversion"/>
  </si>
  <si>
    <t>철벽 태세</t>
    <phoneticPr fontId="2" type="noConversion"/>
  </si>
  <si>
    <t>순응의 반격</t>
    <phoneticPr fontId="2" type="noConversion"/>
  </si>
  <si>
    <t>그래도 일이니까</t>
    <phoneticPr fontId="2" type="noConversion"/>
  </si>
  <si>
    <t>기본데미지</t>
    <phoneticPr fontId="2" type="noConversion"/>
  </si>
  <si>
    <t>데미지감소</t>
    <phoneticPr fontId="2" type="noConversion"/>
  </si>
  <si>
    <t>스킬거리</t>
    <phoneticPr fontId="2" type="noConversion"/>
  </si>
  <si>
    <t>스킬범위</t>
    <phoneticPr fontId="2" type="noConversion"/>
  </si>
  <si>
    <t>합</t>
    <phoneticPr fontId="2" type="noConversion"/>
  </si>
  <si>
    <t>추가데미지</t>
    <phoneticPr fontId="2" type="noConversion"/>
  </si>
  <si>
    <t>추가HP</t>
    <phoneticPr fontId="2" type="noConversion"/>
  </si>
  <si>
    <t>이번 라운드에 "CT" 칸에 있는 캐릭터는 데미지는 2감소한다.</t>
    <phoneticPr fontId="2" type="noConversion"/>
  </si>
  <si>
    <t>0</t>
    <phoneticPr fontId="2" type="noConversion"/>
  </si>
  <si>
    <t>1</t>
    <phoneticPr fontId="2" type="noConversion"/>
  </si>
  <si>
    <t>이번 라운드에 "CT" 칸에 있는 캐릭터는 데미지는 1감소한다.</t>
    <phoneticPr fontId="2" type="noConversion"/>
  </si>
  <si>
    <t>이번 라운드에 "CT" 칸에 있는 캐릭터는 데미지는 2감소한다. 그후 데미지를 준 캐릭터에게 2데미지를 준다.</t>
    <phoneticPr fontId="2" type="noConversion"/>
  </si>
  <si>
    <t>2</t>
    <phoneticPr fontId="2" type="noConversion"/>
  </si>
  <si>
    <t>4</t>
    <phoneticPr fontId="2" type="noConversion"/>
  </si>
  <si>
    <t>3</t>
    <phoneticPr fontId="2" type="noConversion"/>
  </si>
  <si>
    <t>5</t>
    <phoneticPr fontId="2" type="noConversion"/>
  </si>
  <si>
    <t>이동</t>
  </si>
  <si>
    <t>턴</t>
    <phoneticPr fontId="2" type="noConversion"/>
  </si>
  <si>
    <t>오색방진</t>
    <phoneticPr fontId="2" type="noConversion"/>
  </si>
  <si>
    <t>마법반사진</t>
    <phoneticPr fontId="2" type="noConversion"/>
  </si>
  <si>
    <t>이번턴에 "1-BL", "1-BR"칸에 있는 캐릭터는  추가HP+1를 올린다.</t>
    <phoneticPr fontId="2" type="noConversion"/>
  </si>
  <si>
    <t>햐얀검무</t>
    <phoneticPr fontId="2" type="noConversion"/>
  </si>
  <si>
    <t>다음 라운드까지 "1-F"칸에 이동불가지역을 형성한다. "1-F"칸에 캐릭터가 있을 경우 스킬은 효과처리되지 않는다.</t>
    <phoneticPr fontId="2" type="noConversion"/>
  </si>
  <si>
    <t>이번라운드에 "3-FL1", "3-F", "3-FR1"칸에 있는 캐릭터에게 2데미지를 준다.</t>
    <phoneticPr fontId="2" type="noConversion"/>
  </si>
  <si>
    <t>이번라운드에 "1-B" 이동후 "1-F",에 1데미지, "3-F"칸에 있는 캐릭터에게 2데미지를 준다.</t>
    <phoneticPr fontId="2" type="noConversion"/>
  </si>
  <si>
    <t>카운터</t>
    <phoneticPr fontId="2" type="noConversion"/>
  </si>
  <si>
    <t>이번라운드에 "2-L", "2-R" 중 하나를 골라 그칸으로 이동한다. 이동 시 이 캐릭터에 있는 "정조준 카운터"는 전부 사라진다.</t>
    <phoneticPr fontId="2" type="noConversion"/>
  </si>
  <si>
    <t>이번 라운드에 "1-F", "2-F" 칸에 있는 캐릭터에게 1데미지를 준다.</t>
    <phoneticPr fontId="2" type="noConversion"/>
  </si>
  <si>
    <t>이번 라운드에 "2-FL1", "2-F", "2-FR1" 칸에 있는 캐릭터에게 2데미지를 준다.</t>
    <phoneticPr fontId="2" type="noConversion"/>
  </si>
  <si>
    <t>+HP</t>
    <phoneticPr fontId="2" type="noConversion"/>
  </si>
  <si>
    <t>-HP</t>
    <phoneticPr fontId="2" type="noConversion"/>
  </si>
  <si>
    <t>+MP</t>
    <phoneticPr fontId="2" type="noConversion"/>
  </si>
  <si>
    <t>-MP</t>
    <phoneticPr fontId="2" type="noConversion"/>
  </si>
  <si>
    <t>이번 라운드 "CT"칸에 오는 데미지는 데미지는 1감소하며
"1열 B칸" 에 있는 캐릭터는 추가HP+1를 올린다.</t>
    <phoneticPr fontId="2" type="noConversion"/>
  </si>
  <si>
    <t>이번 라운드 "CT"칸에 오는데미지는 1감소하며 "1열 F칸" 에 있는 캐릭터에게 1데미지를 준다.</t>
    <phoneticPr fontId="2" type="noConversion"/>
  </si>
  <si>
    <t>이번라운드에 "2-FL1, "2-F","2-FR1"칸에 있는 캐릭터가 "CT" 칸에 있는 캐릭터에게 데미지를 주는 경우 데미지는 0으로 하며  같은 데미지를  그 캐릭터에게 데미지를 준다.</t>
    <phoneticPr fontId="2" type="noConversion"/>
  </si>
  <si>
    <t>이번 라운드에 "1열 F칸"에 있는 캐릭터에게 1데미지를 준다.</t>
    <phoneticPr fontId="2" type="noConversion"/>
  </si>
  <si>
    <t>이번 라운드에 "2-F" 칸으로 이동 후 "3-FL1", "3-F", "3-FR1" 칸에 있는 캐릭터에게 2데미지를 준다.</t>
    <phoneticPr fontId="2" type="noConversion"/>
  </si>
  <si>
    <t>이번라은드에 "1-FR" 칸에 있는 캐릭터에게 1데미지를 준다.</t>
    <phoneticPr fontId="2" type="noConversion"/>
  </si>
  <si>
    <t xml:space="preserve"> 이번라운드에 "2-FL1", "2-FR1" 칸에 있는 캐릭터에게 2데미지를 준다.</t>
    <phoneticPr fontId="2" type="noConversion"/>
  </si>
  <si>
    <t>이번라운드에 "1-F","1-FL" 칸에 있는 캐릭터에게 1데미지를 준다.</t>
    <phoneticPr fontId="2" type="noConversion"/>
  </si>
  <si>
    <t>이번 라운드에 "1-FR","1-FL"칸에 있는 캐릭터에게 HP+1을 한다</t>
    <phoneticPr fontId="2" type="noConversion"/>
  </si>
  <si>
    <t>이번 라운드에 주사위를 굴려 1,2,3가 나오면 "1열 F칸"에 있는 캐릭터에게 HP+3을 준다.</t>
    <phoneticPr fontId="2" type="noConversion"/>
  </si>
  <si>
    <t>이번 라운드에 "1-FR"에 있는 캐릭터는 다음 라운드까지 데미지를 입는 경우 +1를 더 받는다.</t>
    <phoneticPr fontId="2" type="noConversion"/>
  </si>
  <si>
    <t>이번 라운드에 "1-FL"에 있는 캐릭터는 다음라운드까지 이동할 수 없다.</t>
    <phoneticPr fontId="2" type="noConversion"/>
  </si>
  <si>
    <t>전선 재배치</t>
    <phoneticPr fontId="2" type="noConversion"/>
  </si>
  <si>
    <t>지휘 강화령</t>
    <phoneticPr fontId="2" type="noConversion"/>
  </si>
  <si>
    <t>정보 우위</t>
    <phoneticPr fontId="2" type="noConversion"/>
  </si>
  <si>
    <t>이번라운드에 "1-BL", "3-FL2" 칸에 캐릭터가 전부 있을 경우 칸에 있는 캐릭터의 위치를 변경한다.</t>
    <phoneticPr fontId="2" type="noConversion"/>
  </si>
  <si>
    <t>이번라운드에 "1열 F칸"에 있는 캐릭터에게 "지휘강화령 카운터"를 올린다. (최대 1개)  캐릭터 스킬 사용시 "지휘강화령 커운터"를 소모하고 추가 데미지1을 준다</t>
    <phoneticPr fontId="2" type="noConversion"/>
  </si>
  <si>
    <t>이번라운드에 "2-FL1", "2-FR1" 칸에 있는 캐릭터가 데미지를 받는 경우 데미지 -2감소 후 한칸 뒤로 이동한다.</t>
    <phoneticPr fontId="2" type="noConversion"/>
  </si>
  <si>
    <t>어둠의 속삭임</t>
    <phoneticPr fontId="2" type="noConversion"/>
  </si>
  <si>
    <t>이번라운드에 "정조준 카운터" 2개를 이 캐릭터에게 올린다.
(최대 정조준 카운터는 6개까지 올린 수 있다.)</t>
    <phoneticPr fontId="2" type="noConversion"/>
  </si>
  <si>
    <t>"3-F" 칸에 있는 캐릭터터에게 3데미지를 준다.  그후 이 캐릭터에 있는 "정조준 카운터"를 전부 버리고 버린 "정조준 카운터" 수 만큼 추가 데미지를 준다.</t>
    <phoneticPr fontId="2" type="noConversion"/>
  </si>
  <si>
    <t xml:space="preserve">섬광의 명궁	</t>
    <phoneticPr fontId="2" type="noConversion"/>
  </si>
  <si>
    <t>더러운 거래</t>
    <phoneticPr fontId="2" type="noConversion"/>
  </si>
  <si>
    <t>거짓 정보</t>
    <phoneticPr fontId="2" type="noConversion"/>
  </si>
  <si>
    <t>이번라운드에 "3-FL", "3-FR", "3-B" 중에 캐릭터가 1명만 있을 경우 캐릭터가 있는 칸을 제외한 "3-FL", "3-FR", "3-B" 중 한 칸으로 이동한다.</t>
    <phoneticPr fontId="2" type="noConversion"/>
  </si>
  <si>
    <t>이번라운드에 "1열F칸"에있는 캐릭터의 HP를 1소모하고 MP를 최대 2올린다.</t>
    <phoneticPr fontId="2" type="noConversion"/>
  </si>
  <si>
    <t>변환: 생명</t>
    <phoneticPr fontId="2" type="noConversion"/>
  </si>
  <si>
    <t>변환: 물질</t>
    <phoneticPr fontId="2" type="noConversion"/>
  </si>
  <si>
    <t>이번라운드에 "1-F"칸에 있는 캐릭터는 MP를 가능한 만큼 소모하고 HP를 소모한 만큼 올린다.</t>
    <phoneticPr fontId="2" type="noConversion"/>
  </si>
  <si>
    <t xml:space="preserve">이번 턴까지 "3-FL1", "3-FL2", "2-F", "3-FR2", "3-FR1" 이동불가지역을 형성한다. "3-FL1", "3-FL2", "2-F", "3-FR2", "3-FR1""칸에 있는 캐릭터는 뒤로 한칸 후퇴한다. </t>
    <phoneticPr fontId="2" type="noConversion"/>
  </si>
  <si>
    <t>다음 라은드까지 "2-FL1", "2-F" 칸을 이동불가지역을 형성한다. "2-FL1", "2-F" 칸에 캐릭터가 있을 경우 스킬은 효과처리되지 않는다.</t>
    <phoneticPr fontId="2" type="noConversion"/>
  </si>
  <si>
    <t>C1</t>
    <phoneticPr fontId="2" type="noConversion"/>
  </si>
  <si>
    <t>C2</t>
    <phoneticPr fontId="2" type="noConversion"/>
  </si>
  <si>
    <t>산군 -강수-</t>
    <phoneticPr fontId="2" type="noConversion"/>
  </si>
  <si>
    <t>광전사 -가르칸-</t>
    <phoneticPr fontId="2" type="noConversion"/>
  </si>
  <si>
    <t>블러드가드 -로간-</t>
    <phoneticPr fontId="2" type="noConversion"/>
  </si>
  <si>
    <t>은결의 마녀 -루안-</t>
    <phoneticPr fontId="2" type="noConversion"/>
  </si>
  <si>
    <t>카이른 블레이즈</t>
    <phoneticPr fontId="2" type="noConversion"/>
  </si>
  <si>
    <t>광무 -잔영-</t>
    <phoneticPr fontId="2" type="noConversion"/>
  </si>
  <si>
    <t>로열 에이드</t>
    <phoneticPr fontId="2" type="noConversion"/>
  </si>
  <si>
    <t>북방의 마법현자 -와이즈-</t>
    <phoneticPr fontId="2" type="noConversion"/>
  </si>
  <si>
    <t>순풍의 가인 -라에나-</t>
    <phoneticPr fontId="2" type="noConversion"/>
  </si>
  <si>
    <t>대장군</t>
    <phoneticPr fontId="2" type="noConversion"/>
  </si>
  <si>
    <t>왕국의 기사단장</t>
    <phoneticPr fontId="2" type="noConversion"/>
  </si>
  <si>
    <t>모든 것을 막아내는 성벽</t>
    <phoneticPr fontId="2" type="noConversion"/>
  </si>
  <si>
    <t>영장(Primordial)</t>
    <phoneticPr fontId="2" type="noConversion"/>
  </si>
  <si>
    <t>지주(Earthbound)</t>
    <phoneticPr fontId="2" type="noConversion"/>
  </si>
  <si>
    <t>수생(Seaborne)</t>
    <phoneticPr fontId="2" type="noConversion"/>
  </si>
  <si>
    <t>식물(Verdant)</t>
    <phoneticPr fontId="2" type="noConversion"/>
  </si>
  <si>
    <t>천익(Skyborne)</t>
    <phoneticPr fontId="2" type="noConversion"/>
  </si>
  <si>
    <t>환수(Mythkin)</t>
    <phoneticPr fontId="2" type="noConversion"/>
  </si>
  <si>
    <t>성휘(Divinite)</t>
    <phoneticPr fontId="2" type="noConversion"/>
  </si>
  <si>
    <t>이형(Morphid)</t>
    <phoneticPr fontId="2" type="noConversion"/>
  </si>
  <si>
    <t>불사(Undying)</t>
    <phoneticPr fontId="2" type="noConversion"/>
  </si>
  <si>
    <t>기계(Automaton)</t>
    <phoneticPr fontId="2" type="noConversion"/>
  </si>
  <si>
    <t>탱커(Tanker)</t>
    <phoneticPr fontId="2" type="noConversion"/>
  </si>
  <si>
    <t>딜러(Dealer)</t>
    <phoneticPr fontId="2" type="noConversion"/>
  </si>
  <si>
    <t>서포터(Supporter)</t>
    <phoneticPr fontId="2" type="noConversion"/>
  </si>
  <si>
    <t>H(High class)</t>
    <phoneticPr fontId="2" type="noConversion"/>
  </si>
  <si>
    <t>M(Middle class)</t>
    <phoneticPr fontId="2" type="noConversion"/>
  </si>
  <si>
    <t>L(Low class)</t>
    <phoneticPr fontId="2" type="noConversion"/>
  </si>
  <si>
    <t>C(Captain)1</t>
    <phoneticPr fontId="2" type="noConversion"/>
  </si>
  <si>
    <t>C(Captain)2</t>
    <phoneticPr fontId="2" type="noConversion"/>
  </si>
  <si>
    <t>Captain</t>
    <phoneticPr fontId="2" type="noConversion"/>
  </si>
  <si>
    <t>High class</t>
    <phoneticPr fontId="2" type="noConversion"/>
  </si>
  <si>
    <t>Middle class</t>
    <phoneticPr fontId="2" type="noConversion"/>
  </si>
  <si>
    <t>Low class</t>
    <phoneticPr fontId="2" type="noConversion"/>
  </si>
  <si>
    <t>웅인장</t>
    <phoneticPr fontId="2" type="noConversion"/>
  </si>
  <si>
    <t>호쇄광</t>
    <phoneticPr fontId="2" type="noConversion"/>
  </si>
  <si>
    <t>이번라운드에 "CT"에 있는 캐릭터가 데미지를 받는 경우 데미지를 3감소한다.</t>
    <phoneticPr fontId="2" type="noConversion"/>
  </si>
  <si>
    <t>룡윤강벽</t>
    <phoneticPr fontId="2" type="noConversion"/>
  </si>
  <si>
    <t>이번라운드에 "1-F" 칸에 있는 캐릭터에게 3데미지를 준다.</t>
    <phoneticPr fontId="2" type="noConversion"/>
  </si>
  <si>
    <t xml:space="preserve">이번라운드에 "1열F칸"에 있는 캐릭터에게 1데미지를 주고 한칸 뒤로 이동한다. 다음라운드까지 "1열F칸"을 이동불가지역으로 형성한다. </t>
    <phoneticPr fontId="2" type="noConversion"/>
  </si>
  <si>
    <t>사일런트 그리모어</t>
    <phoneticPr fontId="2" type="noConversion"/>
  </si>
  <si>
    <t>문릿 케이지</t>
    <phoneticPr fontId="2" type="noConversion"/>
  </si>
  <si>
    <t>미러바인드</t>
    <phoneticPr fontId="2" type="noConversion"/>
  </si>
  <si>
    <t>문브레이커</t>
    <phoneticPr fontId="2" type="noConversion"/>
  </si>
  <si>
    <t>이번라운드에 "2-F", "3-FL2", "3-F", "3-FR2" 칸에 있는 캐릭터의 카운터,추가HP,추가데미지를 없어진다.</t>
    <phoneticPr fontId="2" type="noConversion"/>
  </si>
  <si>
    <t>이번라운드에 "2-FL1","2-F","2-FR1"칸에 있는 캐릭터는 다음라운드까지 이동할 수 없다.</t>
    <phoneticPr fontId="2" type="noConversion"/>
  </si>
  <si>
    <t>랭크-4</t>
    <phoneticPr fontId="2" type="noConversion"/>
  </si>
  <si>
    <t>7</t>
    <phoneticPr fontId="2" type="noConversion"/>
  </si>
  <si>
    <t>이번 라운드까지 "CT"칸에 있는 캐릭터에게 데미지를 주는 경우 데미지는 0으로 하며데미지를 주는 캐릭터에게 데미지에 배를 준다. 이번 라운드까지 이동할 수 없다.</t>
    <phoneticPr fontId="2" type="noConversion"/>
  </si>
  <si>
    <t>이번 턴까지 "CT, 1열" 칸에 있는 캐릭터가 받는 데미지는 0이 된다.</t>
    <phoneticPr fontId="2" type="noConversion"/>
  </si>
  <si>
    <t>피의 맹세</t>
    <phoneticPr fontId="2" type="noConversion"/>
  </si>
  <si>
    <t>진홍의 벽</t>
    <phoneticPr fontId="2" type="noConversion"/>
  </si>
  <si>
    <t>상처 전환</t>
    <phoneticPr fontId="2" type="noConversion"/>
  </si>
  <si>
    <t>이번라운드에 "CT" 칸에 있는 캐릭터는 HP를 1감소하고 "피의 맹세" 카운터를 2개 올린다(카운터는 최대 3개까지 올리수있다.)</t>
    <phoneticPr fontId="2" type="noConversion"/>
  </si>
  <si>
    <t>이번 라운드에 "1-F", "1-FR" 칸에 있는 캐릭터에게 2데미지를 준다. 그 후 이 캐릭터에  "피의 맹세" 카운터를 1개 올린다(카운터는 최대 3개까지 올리수있다.)</t>
    <phoneticPr fontId="2" type="noConversion"/>
  </si>
  <si>
    <r>
      <rPr>
        <sz val="10"/>
        <color theme="1"/>
        <rFont val="맑은 고딕"/>
        <family val="3"/>
        <charset val="129"/>
        <scheme val="minor"/>
      </rPr>
      <t xml:space="preserve">이번턴까지 "1-F"칸에 이동불가지역을 형성하며 그 칸에 있는 캐릭터는 이동할 수 없으며 라운드 마다 1데미지를 받는다. </t>
    </r>
    <r>
      <rPr>
        <sz val="10"/>
        <color theme="1"/>
        <rFont val="맑은 고딕"/>
        <family val="2"/>
        <charset val="129"/>
        <scheme val="minor"/>
      </rPr>
      <t xml:space="preserve">
"피의 맹세" 카운터 1개를 제거하고 칸수를 늘릴수 있다.
"피의 맹세" 카운터 1개 제거: "1-FL", "1-FR"
"피의 맹세" 카운터 2개 제거: "2-FL", "2-FR"
"피의 맹세" 카운터 3개 제거: "3-L1", "3-R1"</t>
    </r>
    <phoneticPr fontId="2" type="noConversion"/>
  </si>
  <si>
    <t>화염의 심판</t>
    <phoneticPr fontId="2" type="noConversion"/>
  </si>
  <si>
    <t>불타는 맹세</t>
    <phoneticPr fontId="2" type="noConversion"/>
  </si>
  <si>
    <t>블러드 프렌지</t>
    <phoneticPr fontId="2" type="noConversion"/>
  </si>
  <si>
    <t>크림슨 로어</t>
    <phoneticPr fontId="2" type="noConversion"/>
  </si>
  <si>
    <t>헬팽 스트라이크</t>
    <phoneticPr fontId="2" type="noConversion"/>
  </si>
  <si>
    <t>광무-일섬</t>
    <phoneticPr fontId="2" type="noConversion"/>
  </si>
  <si>
    <t>광무-난무</t>
    <phoneticPr fontId="2" type="noConversion"/>
  </si>
  <si>
    <t>광무-연정</t>
    <phoneticPr fontId="2" type="noConversion"/>
  </si>
  <si>
    <t>로열 펄스</t>
    <phoneticPr fontId="2" type="noConversion"/>
  </si>
  <si>
    <t>배너 오브 바우</t>
    <phoneticPr fontId="2" type="noConversion"/>
  </si>
  <si>
    <t>사일런트 오더</t>
    <phoneticPr fontId="2" type="noConversion"/>
  </si>
  <si>
    <t>커맨딩 그레이스</t>
    <phoneticPr fontId="2" type="noConversion"/>
  </si>
  <si>
    <t>프로즌 팩트</t>
    <phoneticPr fontId="2" type="noConversion"/>
  </si>
  <si>
    <t>앱솔루트</t>
    <phoneticPr fontId="2" type="noConversion"/>
  </si>
  <si>
    <t>스틸 윈드 워드</t>
    <phoneticPr fontId="2" type="noConversion"/>
  </si>
  <si>
    <t>바람의 노래</t>
    <phoneticPr fontId="2" type="noConversion"/>
  </si>
  <si>
    <t>페더 왈츠</t>
    <phoneticPr fontId="2" type="noConversion"/>
  </si>
  <si>
    <t>지옥의 참격</t>
    <phoneticPr fontId="2" type="noConversion"/>
  </si>
  <si>
    <t>6</t>
    <phoneticPr fontId="2" type="noConversion"/>
  </si>
  <si>
    <t>이번라운드에 "1열 F칸"에 있는 캐릭터에게 2데미지를 준다.</t>
    <phoneticPr fontId="2" type="noConversion"/>
  </si>
  <si>
    <t>이번라운드에 :2-F"칸에 있는 캐릭터에게 2데미지를 준다.
 그후 2라운드동안 2데미지를 준다.</t>
    <phoneticPr fontId="2" type="noConversion"/>
  </si>
  <si>
    <t>이번라운드에 "F축", "FR축"에 있는 캐릭터에게 3데미지를 준다.</t>
    <phoneticPr fontId="2" type="noConversion"/>
  </si>
  <si>
    <t>이스킬 사용시 MP가 아닌 HP를 사용한다.
이스킬을 사용한 라운드에는 이 스킬을 사용한 캐릭터는 HP를 회복은 0이 된다.
이번운드에 "1-FL"에 있는 캐릭터에게 3데미지를 준다. 그후 이 캐릭터에 "프렌지 카운터"를 1개 올린다.(카운터를 최대 10개까지 올릴수 있다.)
이번라운드에 "1-FL"칸에 캐릭터가 없다면 "CT"칸에 있는 캐릭터는 HP-1을 감소하고 "프렌지 카운터"를 1개 올린다.</t>
    <phoneticPr fontId="2" type="noConversion"/>
  </si>
  <si>
    <t>이스킬 사용시 MP가 아닌 HP를 사용한다.
이스킬을 사용한 라운드에는 이 스킬을 사용한 캐릭터는 HP를 회복은 0이 된다.
이번운드에 "2-FL", "2-FR"에 있는 캐릭터에게 3데미지를 준다. 그후 "프렌지 카운터"를 전부 버리고 버린 "프렌지 카운터" 수 만큼 추가 데미지를 준다. 그후 이 캐릭터에 "프렌지 카운터"를 2개 올린다.(카운터를 최대 10개까지 올릴수 있다.)</t>
    <phoneticPr fontId="2" type="noConversion"/>
  </si>
  <si>
    <t>천공의 아리아</t>
    <phoneticPr fontId="2" type="noConversion"/>
  </si>
  <si>
    <t>이스킬 사용시 MP가 아닌 HP를 사용한다.
이스킬을 사용한 라운드에는 이 스킬을 사용한 캐릭터는 HP를 회복은 0이 된다.
이번운드에 "F축"에 있는 캐릭터에게 3데미지를 준다. 그후"2-F"칸으로 캐릭터를 이동한다. 
그후 "프렌지 카운터"를 전부 버리고 버린 "프렌지 카운터" 수 만큼 추가 데미지를 준다. 그후 이 캐릭터에 "프렌지 카운터"를 3개 올린다.(카운터를 최대 10개까지 올릴수 있다.)</t>
    <phoneticPr fontId="2" type="noConversion"/>
  </si>
  <si>
    <t>이번라운드에 "1-F"에 있는 캐릭터에게 3데미지를 준다.</t>
    <phoneticPr fontId="2" type="noConversion"/>
  </si>
  <si>
    <t>이번라운드에 "FL축 1,2열", "BR축 1,2열"칸에 있는 캐릭터에게 3데미지를 준다.</t>
    <phoneticPr fontId="2" type="noConversion"/>
  </si>
  <si>
    <t>이번 턴까지 "1열" 칸에 있는 캐릭터에게 5데미지를 준다.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</si>
</sst>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_);[Red]\(0\)"/>
  </numFmts>
  <fonts count="7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sz val="8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5" tint="0.39997558519241921"/>
        <bgColor indexed="64"/>
      </patternFill>
    </fill>
  </fills>
  <borders count="34">
    <border>
      <left/>
      <right/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</cellStyleXfs>
  <cellXfs count="107">
    <xf numFmtId="0" fontId="0" fillId="0" borderId="0" xfId="0">
      <alignment vertical="center"/>
    </xf>
    <xf numFmtId="176" fontId="0" fillId="0" borderId="1" xfId="1" applyNumberFormat="1" applyFont="1" applyBorder="1">
      <alignment vertical="center"/>
    </xf>
    <xf numFmtId="41" fontId="0" fillId="0" borderId="2" xfId="1" applyFont="1" applyBorder="1">
      <alignment vertical="center"/>
    </xf>
    <xf numFmtId="41" fontId="0" fillId="0" borderId="3" xfId="1" applyFont="1" applyBorder="1">
      <alignment vertical="center"/>
    </xf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right" vertical="center"/>
    </xf>
    <xf numFmtId="0" fontId="0" fillId="0" borderId="5" xfId="0" applyBorder="1" applyAlignment="1">
      <alignment horizontal="center" vertical="center"/>
    </xf>
    <xf numFmtId="41" fontId="0" fillId="0" borderId="6" xfId="0" applyNumberFormat="1" applyBorder="1">
      <alignment vertical="center"/>
    </xf>
    <xf numFmtId="41" fontId="0" fillId="0" borderId="0" xfId="0" applyNumberFormat="1">
      <alignment vertical="center"/>
    </xf>
    <xf numFmtId="0" fontId="0" fillId="2" borderId="15" xfId="0" applyFill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2" borderId="14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5" fillId="0" borderId="14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1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5" xfId="0" applyBorder="1">
      <alignment vertical="center"/>
    </xf>
    <xf numFmtId="0" fontId="0" fillId="0" borderId="14" xfId="0" applyBorder="1">
      <alignment vertical="center"/>
    </xf>
    <xf numFmtId="0" fontId="0" fillId="0" borderId="13" xfId="0" applyBorder="1">
      <alignment vertical="center"/>
    </xf>
    <xf numFmtId="0" fontId="0" fillId="0" borderId="3" xfId="0" applyBorder="1">
      <alignment vertical="center"/>
    </xf>
    <xf numFmtId="0" fontId="0" fillId="0" borderId="2" xfId="0" applyBorder="1">
      <alignment vertical="center"/>
    </xf>
    <xf numFmtId="0" fontId="0" fillId="0" borderId="1" xfId="0" applyBorder="1">
      <alignment vertical="center"/>
    </xf>
    <xf numFmtId="0" fontId="0" fillId="2" borderId="12" xfId="0" applyFill="1" applyBorder="1" applyAlignment="1">
      <alignment horizontal="center" vertical="center"/>
    </xf>
    <xf numFmtId="41" fontId="3" fillId="0" borderId="0" xfId="1" applyFont="1" applyFill="1" applyBorder="1" applyAlignment="1">
      <alignment vertical="center"/>
    </xf>
    <xf numFmtId="49" fontId="0" fillId="0" borderId="0" xfId="1" applyNumberFormat="1" applyFont="1" applyFill="1" applyBorder="1" applyAlignment="1">
      <alignment vertical="center"/>
    </xf>
    <xf numFmtId="0" fontId="0" fillId="2" borderId="5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41" fontId="6" fillId="0" borderId="0" xfId="1" applyFont="1" applyFill="1" applyBorder="1" applyAlignment="1">
      <alignment vertical="center" wrapText="1"/>
    </xf>
    <xf numFmtId="49" fontId="0" fillId="0" borderId="0" xfId="1" applyNumberFormat="1" applyFont="1" applyFill="1" applyBorder="1" applyAlignment="1">
      <alignment vertical="center" shrinkToFit="1"/>
    </xf>
    <xf numFmtId="49" fontId="0" fillId="0" borderId="0" xfId="1" applyNumberFormat="1" applyFont="1" applyFill="1" applyBorder="1" applyAlignment="1">
      <alignment horizontal="center" vertical="center"/>
    </xf>
    <xf numFmtId="49" fontId="0" fillId="0" borderId="0" xfId="1" applyNumberFormat="1" applyFont="1" applyFill="1" applyBorder="1" applyAlignment="1">
      <alignment horizontal="center" vertical="center" shrinkToFit="1"/>
    </xf>
    <xf numFmtId="0" fontId="0" fillId="0" borderId="0" xfId="0" applyAlignment="1">
      <alignment horizontal="center" vertical="center" shrinkToFit="1"/>
    </xf>
    <xf numFmtId="49" fontId="0" fillId="0" borderId="27" xfId="1" applyNumberFormat="1" applyFont="1" applyFill="1" applyBorder="1" applyAlignment="1">
      <alignment horizontal="center" vertical="center" shrinkToFit="1"/>
    </xf>
    <xf numFmtId="49" fontId="0" fillId="0" borderId="30" xfId="1" applyNumberFormat="1" applyFont="1" applyFill="1" applyBorder="1" applyAlignment="1">
      <alignment horizontal="center" vertical="center" shrinkToFit="1"/>
    </xf>
    <xf numFmtId="49" fontId="0" fillId="0" borderId="26" xfId="1" applyNumberFormat="1" applyFont="1" applyFill="1" applyBorder="1" applyAlignment="1">
      <alignment horizontal="center" vertical="center" shrinkToFit="1"/>
    </xf>
    <xf numFmtId="0" fontId="0" fillId="0" borderId="27" xfId="0" applyBorder="1" applyAlignment="1">
      <alignment horizontal="center" vertical="center" shrinkToFit="1"/>
    </xf>
    <xf numFmtId="0" fontId="0" fillId="0" borderId="28" xfId="0" applyBorder="1" applyAlignment="1">
      <alignment horizontal="center" vertical="center" shrinkToFit="1"/>
    </xf>
    <xf numFmtId="49" fontId="0" fillId="0" borderId="29" xfId="1" applyNumberFormat="1" applyFont="1" applyFill="1" applyBorder="1" applyAlignment="1">
      <alignment horizontal="center" vertical="center" shrinkToFit="1"/>
    </xf>
    <xf numFmtId="0" fontId="0" fillId="0" borderId="30" xfId="0" applyBorder="1" applyAlignment="1">
      <alignment horizontal="center" vertical="center" shrinkToFit="1"/>
    </xf>
    <xf numFmtId="0" fontId="0" fillId="0" borderId="31" xfId="0" applyBorder="1" applyAlignment="1">
      <alignment horizontal="center" vertical="center" shrinkToFit="1"/>
    </xf>
    <xf numFmtId="0" fontId="0" fillId="0" borderId="29" xfId="0" applyBorder="1" applyAlignment="1">
      <alignment horizontal="center" vertical="center" shrinkToFit="1"/>
    </xf>
    <xf numFmtId="49" fontId="0" fillId="0" borderId="31" xfId="0" applyNumberFormat="1" applyBorder="1" applyAlignment="1">
      <alignment horizontal="center" vertical="center" shrinkToFit="1"/>
    </xf>
    <xf numFmtId="49" fontId="0" fillId="0" borderId="0" xfId="0" applyNumberFormat="1" applyAlignment="1">
      <alignment horizontal="center" vertical="center" shrinkToFit="1"/>
    </xf>
    <xf numFmtId="0" fontId="0" fillId="0" borderId="29" xfId="1" applyNumberFormat="1" applyFont="1" applyFill="1" applyBorder="1" applyAlignment="1">
      <alignment horizontal="center" vertical="center" shrinkToFit="1"/>
    </xf>
    <xf numFmtId="0" fontId="0" fillId="0" borderId="30" xfId="1" applyNumberFormat="1" applyFont="1" applyFill="1" applyBorder="1" applyAlignment="1">
      <alignment horizontal="center" vertical="center" shrinkToFit="1"/>
    </xf>
    <xf numFmtId="49" fontId="0" fillId="0" borderId="0" xfId="0" applyNumberFormat="1" applyAlignment="1">
      <alignment horizontal="center" vertical="center"/>
    </xf>
    <xf numFmtId="0" fontId="0" fillId="0" borderId="0" xfId="0" applyAlignment="1">
      <alignment horizontal="left" vertical="center"/>
    </xf>
    <xf numFmtId="49" fontId="0" fillId="0" borderId="0" xfId="1" applyNumberFormat="1" applyFont="1" applyBorder="1" applyAlignment="1">
      <alignment horizontal="center" vertical="center"/>
    </xf>
    <xf numFmtId="49" fontId="0" fillId="0" borderId="32" xfId="1" applyNumberFormat="1" applyFont="1" applyFill="1" applyBorder="1" applyAlignment="1">
      <alignment horizontal="center" vertical="center" shrinkToFit="1"/>
    </xf>
    <xf numFmtId="49" fontId="0" fillId="0" borderId="33" xfId="1" applyNumberFormat="1" applyFont="1" applyFill="1" applyBorder="1" applyAlignment="1">
      <alignment horizontal="center" vertical="center" shrinkToFit="1"/>
    </xf>
    <xf numFmtId="0" fontId="0" fillId="0" borderId="33" xfId="0" applyBorder="1" applyAlignment="1">
      <alignment horizontal="center" vertical="center" shrinkToFit="1"/>
    </xf>
    <xf numFmtId="0" fontId="0" fillId="0" borderId="23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8" xfId="0" applyBorder="1" applyAlignment="1">
      <alignment horizontal="left" vertical="center"/>
    </xf>
    <xf numFmtId="0" fontId="0" fillId="0" borderId="16" xfId="0" applyBorder="1" applyAlignment="1">
      <alignment horizontal="left" vertical="center"/>
    </xf>
    <xf numFmtId="0" fontId="0" fillId="3" borderId="19" xfId="0" applyFill="1" applyBorder="1" applyAlignment="1">
      <alignment horizontal="center" vertical="center"/>
    </xf>
    <xf numFmtId="0" fontId="0" fillId="3" borderId="18" xfId="0" applyFill="1" applyBorder="1" applyAlignment="1">
      <alignment horizontal="center" vertical="center"/>
    </xf>
    <xf numFmtId="0" fontId="0" fillId="3" borderId="17" xfId="0" applyFill="1" applyBorder="1" applyAlignment="1">
      <alignment horizontal="center" vertical="center"/>
    </xf>
    <xf numFmtId="0" fontId="4" fillId="0" borderId="14" xfId="0" applyFont="1" applyBorder="1" applyAlignment="1">
      <alignment horizontal="left" vertical="top" wrapText="1"/>
    </xf>
    <xf numFmtId="0" fontId="4" fillId="0" borderId="13" xfId="0" applyFont="1" applyBorder="1" applyAlignment="1">
      <alignment horizontal="left" vertical="top" wrapText="1"/>
    </xf>
    <xf numFmtId="0" fontId="0" fillId="0" borderId="14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41" fontId="0" fillId="0" borderId="14" xfId="1" applyFont="1" applyBorder="1" applyAlignment="1">
      <alignment horizontal="right" vertical="center"/>
    </xf>
    <xf numFmtId="41" fontId="0" fillId="0" borderId="13" xfId="1" applyFont="1" applyBorder="1" applyAlignment="1">
      <alignment horizontal="right" vertical="center"/>
    </xf>
    <xf numFmtId="0" fontId="0" fillId="2" borderId="8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49" fontId="0" fillId="0" borderId="11" xfId="1" applyNumberFormat="1" applyFont="1" applyBorder="1" applyAlignment="1">
      <alignment horizontal="center" vertical="center"/>
    </xf>
    <xf numFmtId="49" fontId="0" fillId="0" borderId="20" xfId="1" applyNumberFormat="1" applyFon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49" fontId="0" fillId="0" borderId="21" xfId="0" applyNumberFormat="1" applyBorder="1" applyAlignment="1">
      <alignment horizontal="center" vertical="center"/>
    </xf>
    <xf numFmtId="49" fontId="0" fillId="0" borderId="22" xfId="0" applyNumberFormat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49" fontId="0" fillId="0" borderId="2" xfId="1" applyNumberFormat="1" applyFont="1" applyBorder="1" applyAlignment="1">
      <alignment horizontal="center" vertical="center"/>
    </xf>
    <xf numFmtId="49" fontId="0" fillId="0" borderId="1" xfId="1" applyNumberFormat="1" applyFont="1" applyBorder="1" applyAlignment="1">
      <alignment horizontal="center" vertical="center"/>
    </xf>
    <xf numFmtId="0" fontId="0" fillId="5" borderId="19" xfId="0" applyFill="1" applyBorder="1" applyAlignment="1">
      <alignment horizontal="center" vertical="center"/>
    </xf>
    <xf numFmtId="0" fontId="0" fillId="5" borderId="18" xfId="0" applyFill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4" borderId="19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41" fontId="3" fillId="0" borderId="14" xfId="1" applyFont="1" applyBorder="1" applyAlignment="1">
      <alignment horizontal="left" vertical="center" wrapText="1"/>
    </xf>
    <xf numFmtId="41" fontId="3" fillId="0" borderId="14" xfId="1" applyFont="1" applyBorder="1" applyAlignment="1">
      <alignment horizontal="left" vertical="center"/>
    </xf>
    <xf numFmtId="41" fontId="3" fillId="0" borderId="13" xfId="1" applyFont="1" applyBorder="1" applyAlignment="1">
      <alignment horizontal="left" vertical="center"/>
    </xf>
    <xf numFmtId="41" fontId="6" fillId="0" borderId="14" xfId="1" applyFont="1" applyBorder="1" applyAlignment="1">
      <alignment horizontal="left" vertical="center" wrapText="1"/>
    </xf>
    <xf numFmtId="41" fontId="0" fillId="0" borderId="11" xfId="1" applyFont="1" applyBorder="1" applyAlignment="1">
      <alignment horizontal="right" vertical="center"/>
    </xf>
    <xf numFmtId="41" fontId="0" fillId="0" borderId="20" xfId="1" applyFont="1" applyBorder="1" applyAlignment="1">
      <alignment horizontal="right" vertical="center"/>
    </xf>
    <xf numFmtId="41" fontId="0" fillId="0" borderId="9" xfId="1" applyFont="1" applyBorder="1" applyAlignment="1">
      <alignment horizontal="right" vertical="center"/>
    </xf>
    <xf numFmtId="0" fontId="0" fillId="0" borderId="14" xfId="0" applyBorder="1" applyAlignment="1">
      <alignment horizontal="left" vertical="center"/>
    </xf>
    <xf numFmtId="0" fontId="0" fillId="0" borderId="13" xfId="0" applyBorder="1" applyAlignment="1">
      <alignment horizontal="left" vertical="center"/>
    </xf>
  </cellXfs>
  <cellStyles count="2"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microsoft.com/office/2017/06/relationships/rdRichValue" Target="richData/rdrichvalue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microsoft.com/office/2017/06/relationships/rdRichValueTypes" Target="richData/rdRichValueTyp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20</xdr:row>
      <xdr:rowOff>1440367</xdr:rowOff>
    </xdr:from>
    <xdr:to>
      <xdr:col>4</xdr:col>
      <xdr:colOff>232317</xdr:colOff>
      <xdr:row>20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4A869627-899F-4794-A702-DD76BD79C396}"/>
            </a:ext>
          </a:extLst>
        </xdr:cNvPr>
        <xdr:cNvSpPr/>
      </xdr:nvSpPr>
      <xdr:spPr>
        <a:xfrm>
          <a:off x="2508095" y="12403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DC6DA25C-580B-449F-B72F-7B7D3A71E154}"/>
            </a:ext>
          </a:extLst>
        </xdr:cNvPr>
        <xdr:cNvSpPr/>
      </xdr:nvSpPr>
      <xdr:spPr>
        <a:xfrm>
          <a:off x="2849137" y="12212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FAC6B11A-70FD-485B-B009-860D29E878B3}"/>
            </a:ext>
          </a:extLst>
        </xdr:cNvPr>
        <xdr:cNvSpPr/>
      </xdr:nvSpPr>
      <xdr:spPr>
        <a:xfrm>
          <a:off x="3196683" y="12406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46359137-65FE-4B56-9560-E8B8850354D5}"/>
            </a:ext>
          </a:extLst>
        </xdr:cNvPr>
        <xdr:cNvSpPr/>
      </xdr:nvSpPr>
      <xdr:spPr>
        <a:xfrm>
          <a:off x="3205046" y="12800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04AA4415-ACA5-4EEB-A3FC-28431665972F}"/>
            </a:ext>
          </a:extLst>
        </xdr:cNvPr>
        <xdr:cNvSpPr/>
      </xdr:nvSpPr>
      <xdr:spPr>
        <a:xfrm>
          <a:off x="2850995" y="12990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20</xdr:row>
      <xdr:rowOff>1830657</xdr:rowOff>
    </xdr:from>
    <xdr:to>
      <xdr:col>4</xdr:col>
      <xdr:colOff>232317</xdr:colOff>
      <xdr:row>20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5F0C081B-FDBF-4CA1-9F59-A8ACCF240E3E}"/>
            </a:ext>
          </a:extLst>
        </xdr:cNvPr>
        <xdr:cNvSpPr/>
      </xdr:nvSpPr>
      <xdr:spPr>
        <a:xfrm>
          <a:off x="2508095" y="12793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A5D20D5C-3B2E-4A28-8B41-08B298CCA34F}"/>
            </a:ext>
          </a:extLst>
        </xdr:cNvPr>
        <xdr:cNvSpPr/>
      </xdr:nvSpPr>
      <xdr:spPr>
        <a:xfrm>
          <a:off x="2508095" y="26805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A9E365FC-91C9-4021-A49E-583594A0BA4E}"/>
            </a:ext>
          </a:extLst>
        </xdr:cNvPr>
        <xdr:cNvSpPr/>
      </xdr:nvSpPr>
      <xdr:spPr>
        <a:xfrm>
          <a:off x="2849137" y="26614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41A2A6E0-DBD7-4F8C-A6AA-654CF9F685C6}"/>
            </a:ext>
          </a:extLst>
        </xdr:cNvPr>
        <xdr:cNvSpPr/>
      </xdr:nvSpPr>
      <xdr:spPr>
        <a:xfrm>
          <a:off x="3196683" y="26808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5214CEDC-B3A0-48B9-B7A1-7A7409914B7A}"/>
            </a:ext>
          </a:extLst>
        </xdr:cNvPr>
        <xdr:cNvSpPr/>
      </xdr:nvSpPr>
      <xdr:spPr>
        <a:xfrm>
          <a:off x="3205046" y="27202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90D5383B-78CC-4268-8E6E-7008BBB2806D}"/>
            </a:ext>
          </a:extLst>
        </xdr:cNvPr>
        <xdr:cNvSpPr/>
      </xdr:nvSpPr>
      <xdr:spPr>
        <a:xfrm>
          <a:off x="2850995" y="27391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8ACFC1E8-1CE9-4804-9250-CD2F2A9C15E1}"/>
            </a:ext>
          </a:extLst>
        </xdr:cNvPr>
        <xdr:cNvSpPr/>
      </xdr:nvSpPr>
      <xdr:spPr>
        <a:xfrm>
          <a:off x="2508095" y="27195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14" name="육각형 13">
          <a:extLst>
            <a:ext uri="{FF2B5EF4-FFF2-40B4-BE49-F238E27FC236}">
              <a16:creationId xmlns:a16="http://schemas.microsoft.com/office/drawing/2014/main" id="{E9922112-2EF9-4FD4-AF63-2E9EC8C01C3E}"/>
            </a:ext>
          </a:extLst>
        </xdr:cNvPr>
        <xdr:cNvSpPr/>
      </xdr:nvSpPr>
      <xdr:spPr>
        <a:xfrm>
          <a:off x="2508095" y="412072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C87B5B7F-3762-46B1-BBD9-3493B0C83596}"/>
            </a:ext>
          </a:extLst>
        </xdr:cNvPr>
        <xdr:cNvSpPr/>
      </xdr:nvSpPr>
      <xdr:spPr>
        <a:xfrm>
          <a:off x="2849137" y="410158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FB630AF2-D2FF-45F8-98C1-77DE6F0131DC}"/>
            </a:ext>
          </a:extLst>
        </xdr:cNvPr>
        <xdr:cNvSpPr/>
      </xdr:nvSpPr>
      <xdr:spPr>
        <a:xfrm>
          <a:off x="3196683" y="412100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DCC4D93C-6F1D-4EB4-ADED-F92E10001775}"/>
            </a:ext>
          </a:extLst>
        </xdr:cNvPr>
        <xdr:cNvSpPr/>
      </xdr:nvSpPr>
      <xdr:spPr>
        <a:xfrm>
          <a:off x="3205046" y="416040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D3AE8D7F-1E6B-43C3-B574-7EFEF0C3A924}"/>
            </a:ext>
          </a:extLst>
        </xdr:cNvPr>
        <xdr:cNvSpPr/>
      </xdr:nvSpPr>
      <xdr:spPr>
        <a:xfrm>
          <a:off x="2850995" y="417936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BF09A79C-DAB3-427E-B7C0-650847615882}"/>
            </a:ext>
          </a:extLst>
        </xdr:cNvPr>
        <xdr:cNvSpPr/>
      </xdr:nvSpPr>
      <xdr:spPr>
        <a:xfrm>
          <a:off x="2508095" y="415975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468013</xdr:colOff>
      <xdr:row>20</xdr:row>
      <xdr:rowOff>1440367</xdr:rowOff>
    </xdr:from>
    <xdr:to>
      <xdr:col>4</xdr:col>
      <xdr:colOff>249635</xdr:colOff>
      <xdr:row>20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5BB6C44F-FBCF-4D3D-B3D8-41D5A32C2CFA}"/>
            </a:ext>
          </a:extLst>
        </xdr:cNvPr>
        <xdr:cNvSpPr/>
      </xdr:nvSpPr>
      <xdr:spPr>
        <a:xfrm>
          <a:off x="2546195" y="12402776"/>
          <a:ext cx="474349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4B24B351-94FB-471D-802E-F18C422568AD}"/>
            </a:ext>
          </a:extLst>
        </xdr:cNvPr>
        <xdr:cNvSpPr/>
      </xdr:nvSpPr>
      <xdr:spPr>
        <a:xfrm>
          <a:off x="2849137" y="12212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8C635904-4CF6-4BC2-A18B-69D56745522F}"/>
            </a:ext>
          </a:extLst>
        </xdr:cNvPr>
        <xdr:cNvSpPr/>
      </xdr:nvSpPr>
      <xdr:spPr>
        <a:xfrm>
          <a:off x="3196683" y="12406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AC0B2134-6538-47D2-A027-E1AAFCF753A7}"/>
            </a:ext>
          </a:extLst>
        </xdr:cNvPr>
        <xdr:cNvSpPr/>
      </xdr:nvSpPr>
      <xdr:spPr>
        <a:xfrm>
          <a:off x="3205046" y="12800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E16BD652-CD9A-415A-998D-DEE3B0FAFAF9}"/>
            </a:ext>
          </a:extLst>
        </xdr:cNvPr>
        <xdr:cNvSpPr/>
      </xdr:nvSpPr>
      <xdr:spPr>
        <a:xfrm>
          <a:off x="2850995" y="12990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468013</xdr:colOff>
      <xdr:row>20</xdr:row>
      <xdr:rowOff>1830657</xdr:rowOff>
    </xdr:from>
    <xdr:to>
      <xdr:col>4</xdr:col>
      <xdr:colOff>249635</xdr:colOff>
      <xdr:row>20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866BA985-9FC5-4ABE-8930-8312F8D4E068}"/>
            </a:ext>
          </a:extLst>
        </xdr:cNvPr>
        <xdr:cNvSpPr/>
      </xdr:nvSpPr>
      <xdr:spPr>
        <a:xfrm>
          <a:off x="2546195" y="12793066"/>
          <a:ext cx="474349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8515C58B-A5F3-425D-8147-D518CD9526B9}"/>
            </a:ext>
          </a:extLst>
        </xdr:cNvPr>
        <xdr:cNvSpPr/>
      </xdr:nvSpPr>
      <xdr:spPr>
        <a:xfrm>
          <a:off x="2508095" y="26805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0E7CA229-0531-455B-9365-8D62FE5F59F9}"/>
            </a:ext>
          </a:extLst>
        </xdr:cNvPr>
        <xdr:cNvSpPr/>
      </xdr:nvSpPr>
      <xdr:spPr>
        <a:xfrm>
          <a:off x="2849137" y="26614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5516F63D-AC5F-474E-A74B-6FC25849D526}"/>
            </a:ext>
          </a:extLst>
        </xdr:cNvPr>
        <xdr:cNvSpPr/>
      </xdr:nvSpPr>
      <xdr:spPr>
        <a:xfrm>
          <a:off x="3196683" y="26808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A1408010-F77E-413B-B0F9-B4BC4949D20C}"/>
            </a:ext>
          </a:extLst>
        </xdr:cNvPr>
        <xdr:cNvSpPr/>
      </xdr:nvSpPr>
      <xdr:spPr>
        <a:xfrm>
          <a:off x="3205046" y="27202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D5FBC9A9-C918-42E0-85C6-69498FCCA332}"/>
            </a:ext>
          </a:extLst>
        </xdr:cNvPr>
        <xdr:cNvSpPr/>
      </xdr:nvSpPr>
      <xdr:spPr>
        <a:xfrm>
          <a:off x="2850995" y="27391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A26DE5E2-AB44-4132-A166-60FB72D81CD8}"/>
            </a:ext>
          </a:extLst>
        </xdr:cNvPr>
        <xdr:cNvSpPr/>
      </xdr:nvSpPr>
      <xdr:spPr>
        <a:xfrm>
          <a:off x="2508095" y="27195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14" name="육각형 13">
          <a:extLst>
            <a:ext uri="{FF2B5EF4-FFF2-40B4-BE49-F238E27FC236}">
              <a16:creationId xmlns:a16="http://schemas.microsoft.com/office/drawing/2014/main" id="{E432651C-8296-4033-A6FE-1992D636A47A}"/>
            </a:ext>
          </a:extLst>
        </xdr:cNvPr>
        <xdr:cNvSpPr/>
      </xdr:nvSpPr>
      <xdr:spPr>
        <a:xfrm>
          <a:off x="2508095" y="412072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BEAC9F3E-D1D0-4D27-8932-AF2967B0179D}"/>
            </a:ext>
          </a:extLst>
        </xdr:cNvPr>
        <xdr:cNvSpPr/>
      </xdr:nvSpPr>
      <xdr:spPr>
        <a:xfrm>
          <a:off x="2849137" y="410158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39FCCF4B-516B-443A-A3D2-3956C73E6F10}"/>
            </a:ext>
          </a:extLst>
        </xdr:cNvPr>
        <xdr:cNvSpPr/>
      </xdr:nvSpPr>
      <xdr:spPr>
        <a:xfrm>
          <a:off x="3196683" y="412100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73CDD471-9D30-4286-B9BF-3F06090252D6}"/>
            </a:ext>
          </a:extLst>
        </xdr:cNvPr>
        <xdr:cNvSpPr/>
      </xdr:nvSpPr>
      <xdr:spPr>
        <a:xfrm>
          <a:off x="3205046" y="416040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32B4AC59-07DC-44C7-A9F0-C380C25DAD72}"/>
            </a:ext>
          </a:extLst>
        </xdr:cNvPr>
        <xdr:cNvSpPr/>
      </xdr:nvSpPr>
      <xdr:spPr>
        <a:xfrm>
          <a:off x="2850995" y="417936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0C2F7A08-1F1C-4EC9-AC66-274CC667D079}"/>
            </a:ext>
          </a:extLst>
        </xdr:cNvPr>
        <xdr:cNvSpPr/>
      </xdr:nvSpPr>
      <xdr:spPr>
        <a:xfrm>
          <a:off x="2508095" y="415975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20</xdr:row>
      <xdr:rowOff>1440367</xdr:rowOff>
    </xdr:from>
    <xdr:to>
      <xdr:col>4</xdr:col>
      <xdr:colOff>232317</xdr:colOff>
      <xdr:row>20</xdr:row>
      <xdr:rowOff>1835305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3454D735-DF14-4321-B1AE-F60B26B2794E}"/>
            </a:ext>
          </a:extLst>
        </xdr:cNvPr>
        <xdr:cNvSpPr/>
      </xdr:nvSpPr>
      <xdr:spPr>
        <a:xfrm>
          <a:off x="2513671" y="753172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22" name="육각형 21">
          <a:extLst>
            <a:ext uri="{FF2B5EF4-FFF2-40B4-BE49-F238E27FC236}">
              <a16:creationId xmlns:a16="http://schemas.microsoft.com/office/drawing/2014/main" id="{DED385C3-C919-4F9C-83F2-B8FCEE5C5851}"/>
            </a:ext>
          </a:extLst>
        </xdr:cNvPr>
        <xdr:cNvSpPr/>
      </xdr:nvSpPr>
      <xdr:spPr>
        <a:xfrm>
          <a:off x="2856571" y="734029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23" name="육각형 22">
          <a:extLst>
            <a:ext uri="{FF2B5EF4-FFF2-40B4-BE49-F238E27FC236}">
              <a16:creationId xmlns:a16="http://schemas.microsoft.com/office/drawing/2014/main" id="{2265F37A-7F94-44F7-AE0E-6822FEB48FAF}"/>
            </a:ext>
          </a:extLst>
        </xdr:cNvPr>
        <xdr:cNvSpPr/>
      </xdr:nvSpPr>
      <xdr:spPr>
        <a:xfrm>
          <a:off x="3204117" y="75345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1924BFFA-BC3A-46CF-B855-B5B7173DBB5B}"/>
            </a:ext>
          </a:extLst>
        </xdr:cNvPr>
        <xdr:cNvSpPr/>
      </xdr:nvSpPr>
      <xdr:spPr>
        <a:xfrm>
          <a:off x="3212480" y="792851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7ED5E9FA-03B0-4BFC-A543-BB39E91BA0CC}"/>
            </a:ext>
          </a:extLst>
        </xdr:cNvPr>
        <xdr:cNvSpPr/>
      </xdr:nvSpPr>
      <xdr:spPr>
        <a:xfrm>
          <a:off x="2858429" y="811808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20</xdr:row>
      <xdr:rowOff>1830657</xdr:rowOff>
    </xdr:from>
    <xdr:to>
      <xdr:col>4</xdr:col>
      <xdr:colOff>232317</xdr:colOff>
      <xdr:row>20</xdr:row>
      <xdr:rowOff>2225595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89E58A02-45B6-4215-96B3-B358192DD1A0}"/>
            </a:ext>
          </a:extLst>
        </xdr:cNvPr>
        <xdr:cNvSpPr/>
      </xdr:nvSpPr>
      <xdr:spPr>
        <a:xfrm>
          <a:off x="2513671" y="792201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40" name="육각형 39">
          <a:extLst>
            <a:ext uri="{FF2B5EF4-FFF2-40B4-BE49-F238E27FC236}">
              <a16:creationId xmlns:a16="http://schemas.microsoft.com/office/drawing/2014/main" id="{91912BB5-F594-4052-AC1C-516EB407E970}"/>
            </a:ext>
          </a:extLst>
        </xdr:cNvPr>
        <xdr:cNvSpPr/>
      </xdr:nvSpPr>
      <xdr:spPr>
        <a:xfrm>
          <a:off x="2491766" y="10965367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41" name="육각형 40">
          <a:extLst>
            <a:ext uri="{FF2B5EF4-FFF2-40B4-BE49-F238E27FC236}">
              <a16:creationId xmlns:a16="http://schemas.microsoft.com/office/drawing/2014/main" id="{7586C805-56C5-4CCB-8FE2-682D6A1FACA4}"/>
            </a:ext>
          </a:extLst>
        </xdr:cNvPr>
        <xdr:cNvSpPr/>
      </xdr:nvSpPr>
      <xdr:spPr>
        <a:xfrm>
          <a:off x="2827366" y="1077393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42" name="육각형 41">
          <a:extLst>
            <a:ext uri="{FF2B5EF4-FFF2-40B4-BE49-F238E27FC236}">
              <a16:creationId xmlns:a16="http://schemas.microsoft.com/office/drawing/2014/main" id="{AAAE19FF-15C7-4575-8963-A927D09A29D4}"/>
            </a:ext>
          </a:extLst>
        </xdr:cNvPr>
        <xdr:cNvSpPr/>
      </xdr:nvSpPr>
      <xdr:spPr>
        <a:xfrm>
          <a:off x="3174912" y="10968154"/>
          <a:ext cx="46197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43" name="육각형 42">
          <a:extLst>
            <a:ext uri="{FF2B5EF4-FFF2-40B4-BE49-F238E27FC236}">
              <a16:creationId xmlns:a16="http://schemas.microsoft.com/office/drawing/2014/main" id="{4D32A0D3-2EE2-4518-B91C-F14546A473C7}"/>
            </a:ext>
          </a:extLst>
        </xdr:cNvPr>
        <xdr:cNvSpPr/>
      </xdr:nvSpPr>
      <xdr:spPr>
        <a:xfrm>
          <a:off x="3183275" y="11362163"/>
          <a:ext cx="46197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44" name="육각형 43">
          <a:extLst>
            <a:ext uri="{FF2B5EF4-FFF2-40B4-BE49-F238E27FC236}">
              <a16:creationId xmlns:a16="http://schemas.microsoft.com/office/drawing/2014/main" id="{DC6D2A5C-32D5-41D6-A35E-3D06DA41CEDF}"/>
            </a:ext>
          </a:extLst>
        </xdr:cNvPr>
        <xdr:cNvSpPr/>
      </xdr:nvSpPr>
      <xdr:spPr>
        <a:xfrm>
          <a:off x="2829224" y="1155173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45" name="육각형 44">
          <a:extLst>
            <a:ext uri="{FF2B5EF4-FFF2-40B4-BE49-F238E27FC236}">
              <a16:creationId xmlns:a16="http://schemas.microsoft.com/office/drawing/2014/main" id="{D0F3D747-C3DF-4601-96C8-23114DB20A2A}"/>
            </a:ext>
          </a:extLst>
        </xdr:cNvPr>
        <xdr:cNvSpPr/>
      </xdr:nvSpPr>
      <xdr:spPr>
        <a:xfrm>
          <a:off x="2491766" y="11355657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108858</xdr:colOff>
      <xdr:row>41</xdr:row>
      <xdr:rowOff>1251858</xdr:rowOff>
    </xdr:from>
    <xdr:to>
      <xdr:col>11</xdr:col>
      <xdr:colOff>578138</xdr:colOff>
      <xdr:row>41</xdr:row>
      <xdr:rowOff>1646796</xdr:rowOff>
    </xdr:to>
    <xdr:sp macro="" textlink="">
      <xdr:nvSpPr>
        <xdr:cNvPr id="47" name="육각형 46">
          <a:extLst>
            <a:ext uri="{FF2B5EF4-FFF2-40B4-BE49-F238E27FC236}">
              <a16:creationId xmlns:a16="http://schemas.microsoft.com/office/drawing/2014/main" id="{3796C36B-8B0B-47A4-9D07-5B14BDEEF1FC}"/>
            </a:ext>
          </a:extLst>
        </xdr:cNvPr>
        <xdr:cNvSpPr/>
      </xdr:nvSpPr>
      <xdr:spPr>
        <a:xfrm>
          <a:off x="7347858" y="2379889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62" name="육각형 61">
          <a:extLst>
            <a:ext uri="{FF2B5EF4-FFF2-40B4-BE49-F238E27FC236}">
              <a16:creationId xmlns:a16="http://schemas.microsoft.com/office/drawing/2014/main" id="{59572884-2813-40B0-9714-AE36AF07D7EA}"/>
            </a:ext>
          </a:extLst>
        </xdr:cNvPr>
        <xdr:cNvSpPr/>
      </xdr:nvSpPr>
      <xdr:spPr>
        <a:xfrm>
          <a:off x="2491766" y="23783296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63" name="육각형 62">
          <a:extLst>
            <a:ext uri="{FF2B5EF4-FFF2-40B4-BE49-F238E27FC236}">
              <a16:creationId xmlns:a16="http://schemas.microsoft.com/office/drawing/2014/main" id="{CB04705B-B31C-4E9E-877E-146266281EC0}"/>
            </a:ext>
          </a:extLst>
        </xdr:cNvPr>
        <xdr:cNvSpPr/>
      </xdr:nvSpPr>
      <xdr:spPr>
        <a:xfrm>
          <a:off x="2827366" y="23591866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64" name="육각형 63">
          <a:extLst>
            <a:ext uri="{FF2B5EF4-FFF2-40B4-BE49-F238E27FC236}">
              <a16:creationId xmlns:a16="http://schemas.microsoft.com/office/drawing/2014/main" id="{ED0B7CB7-715F-460B-8DFC-17E505C77E86}"/>
            </a:ext>
          </a:extLst>
        </xdr:cNvPr>
        <xdr:cNvSpPr/>
      </xdr:nvSpPr>
      <xdr:spPr>
        <a:xfrm>
          <a:off x="3174912" y="23786083"/>
          <a:ext cx="46197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65" name="육각형 64">
          <a:extLst>
            <a:ext uri="{FF2B5EF4-FFF2-40B4-BE49-F238E27FC236}">
              <a16:creationId xmlns:a16="http://schemas.microsoft.com/office/drawing/2014/main" id="{53850623-BE52-490E-B5EE-DD5297A9DDB5}"/>
            </a:ext>
          </a:extLst>
        </xdr:cNvPr>
        <xdr:cNvSpPr/>
      </xdr:nvSpPr>
      <xdr:spPr>
        <a:xfrm>
          <a:off x="3183275" y="24180092"/>
          <a:ext cx="46197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66" name="육각형 65">
          <a:extLst>
            <a:ext uri="{FF2B5EF4-FFF2-40B4-BE49-F238E27FC236}">
              <a16:creationId xmlns:a16="http://schemas.microsoft.com/office/drawing/2014/main" id="{2F68D00F-C7A1-45A3-803D-4C9902629D05}"/>
            </a:ext>
          </a:extLst>
        </xdr:cNvPr>
        <xdr:cNvSpPr/>
      </xdr:nvSpPr>
      <xdr:spPr>
        <a:xfrm>
          <a:off x="2829224" y="2436966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67" name="육각형 66">
          <a:extLst>
            <a:ext uri="{FF2B5EF4-FFF2-40B4-BE49-F238E27FC236}">
              <a16:creationId xmlns:a16="http://schemas.microsoft.com/office/drawing/2014/main" id="{BBDA0885-77BD-4DDF-9522-FE041C1A6A65}"/>
            </a:ext>
          </a:extLst>
        </xdr:cNvPr>
        <xdr:cNvSpPr/>
      </xdr:nvSpPr>
      <xdr:spPr>
        <a:xfrm>
          <a:off x="2491766" y="24173586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108858</xdr:colOff>
      <xdr:row>62</xdr:row>
      <xdr:rowOff>1251858</xdr:rowOff>
    </xdr:from>
    <xdr:to>
      <xdr:col>11</xdr:col>
      <xdr:colOff>578138</xdr:colOff>
      <xdr:row>62</xdr:row>
      <xdr:rowOff>1646796</xdr:rowOff>
    </xdr:to>
    <xdr:sp macro="" textlink="">
      <xdr:nvSpPr>
        <xdr:cNvPr id="68" name="육각형 67">
          <a:extLst>
            <a:ext uri="{FF2B5EF4-FFF2-40B4-BE49-F238E27FC236}">
              <a16:creationId xmlns:a16="http://schemas.microsoft.com/office/drawing/2014/main" id="{B83B28FB-688E-48C8-9F12-F10E6D182D54}"/>
            </a:ext>
          </a:extLst>
        </xdr:cNvPr>
        <xdr:cNvSpPr/>
      </xdr:nvSpPr>
      <xdr:spPr>
        <a:xfrm>
          <a:off x="7347858" y="2359478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tx1">
            <a:lumMod val="95000"/>
            <a:lumOff val="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20</xdr:row>
      <xdr:rowOff>1440367</xdr:rowOff>
    </xdr:from>
    <xdr:to>
      <xdr:col>4</xdr:col>
      <xdr:colOff>232317</xdr:colOff>
      <xdr:row>20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4A2727AD-F4B9-49EE-B59D-55BE93B02897}"/>
            </a:ext>
          </a:extLst>
        </xdr:cNvPr>
        <xdr:cNvSpPr/>
      </xdr:nvSpPr>
      <xdr:spPr>
        <a:xfrm>
          <a:off x="2508095" y="11184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F4BA2A23-13E3-493E-AE37-BDC6891A7FEA}"/>
            </a:ext>
          </a:extLst>
        </xdr:cNvPr>
        <xdr:cNvSpPr/>
      </xdr:nvSpPr>
      <xdr:spPr>
        <a:xfrm>
          <a:off x="2849137" y="10993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69D6F233-934F-421E-8E72-D918558EC4B9}"/>
            </a:ext>
          </a:extLst>
        </xdr:cNvPr>
        <xdr:cNvSpPr/>
      </xdr:nvSpPr>
      <xdr:spPr>
        <a:xfrm>
          <a:off x="3196683" y="11187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5EE40878-215E-43CB-9DA9-6432E8693B81}"/>
            </a:ext>
          </a:extLst>
        </xdr:cNvPr>
        <xdr:cNvSpPr/>
      </xdr:nvSpPr>
      <xdr:spPr>
        <a:xfrm>
          <a:off x="3205046" y="11581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907BF084-ACF7-48DD-AA0F-55AA26D84F69}"/>
            </a:ext>
          </a:extLst>
        </xdr:cNvPr>
        <xdr:cNvSpPr/>
      </xdr:nvSpPr>
      <xdr:spPr>
        <a:xfrm>
          <a:off x="2850995" y="11770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20</xdr:row>
      <xdr:rowOff>1830657</xdr:rowOff>
    </xdr:from>
    <xdr:to>
      <xdr:col>4</xdr:col>
      <xdr:colOff>232317</xdr:colOff>
      <xdr:row>20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5CC58EC7-CBD7-4804-A996-F254A5FE261B}"/>
            </a:ext>
          </a:extLst>
        </xdr:cNvPr>
        <xdr:cNvSpPr/>
      </xdr:nvSpPr>
      <xdr:spPr>
        <a:xfrm>
          <a:off x="2508095" y="11574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8DF145D3-BC72-4CE1-BA71-79D562F00BD6}"/>
            </a:ext>
          </a:extLst>
        </xdr:cNvPr>
        <xdr:cNvSpPr/>
      </xdr:nvSpPr>
      <xdr:spPr>
        <a:xfrm>
          <a:off x="2508095" y="243670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81C072C3-D5C2-4C13-A003-84D4FC7C6D8E}"/>
            </a:ext>
          </a:extLst>
        </xdr:cNvPr>
        <xdr:cNvSpPr/>
      </xdr:nvSpPr>
      <xdr:spPr>
        <a:xfrm>
          <a:off x="2849137" y="241756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CBFF94F7-8371-4F0F-906C-2F6E22E06E2B}"/>
            </a:ext>
          </a:extLst>
        </xdr:cNvPr>
        <xdr:cNvSpPr/>
      </xdr:nvSpPr>
      <xdr:spPr>
        <a:xfrm>
          <a:off x="3196683" y="243698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F76451CD-8771-4B3C-A2B6-70FA6644B9E6}"/>
            </a:ext>
          </a:extLst>
        </xdr:cNvPr>
        <xdr:cNvSpPr/>
      </xdr:nvSpPr>
      <xdr:spPr>
        <a:xfrm>
          <a:off x="3205046" y="247638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A2C5BB42-367A-487C-85E9-1F93651EF744}"/>
            </a:ext>
          </a:extLst>
        </xdr:cNvPr>
        <xdr:cNvSpPr/>
      </xdr:nvSpPr>
      <xdr:spPr>
        <a:xfrm>
          <a:off x="2850995" y="249534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F2D6EB09-F1F5-4B65-85FE-E5BBE011324F}"/>
            </a:ext>
          </a:extLst>
        </xdr:cNvPr>
        <xdr:cNvSpPr/>
      </xdr:nvSpPr>
      <xdr:spPr>
        <a:xfrm>
          <a:off x="2508095" y="247573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8FA8D21E-0113-4E9B-8B4D-7E8F64D9AADA}"/>
            </a:ext>
          </a:extLst>
        </xdr:cNvPr>
        <xdr:cNvSpPr/>
      </xdr:nvSpPr>
      <xdr:spPr>
        <a:xfrm>
          <a:off x="2508095" y="37549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C67BFC01-27C3-4257-81D4-069854A21133}"/>
            </a:ext>
          </a:extLst>
        </xdr:cNvPr>
        <xdr:cNvSpPr/>
      </xdr:nvSpPr>
      <xdr:spPr>
        <a:xfrm>
          <a:off x="2849137" y="37358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9F550391-E544-40D8-A16A-2847BF2D9462}"/>
            </a:ext>
          </a:extLst>
        </xdr:cNvPr>
        <xdr:cNvSpPr/>
      </xdr:nvSpPr>
      <xdr:spPr>
        <a:xfrm>
          <a:off x="3196683" y="37552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E1370295-4148-4C8A-841B-CC908E33D732}"/>
            </a:ext>
          </a:extLst>
        </xdr:cNvPr>
        <xdr:cNvSpPr/>
      </xdr:nvSpPr>
      <xdr:spPr>
        <a:xfrm>
          <a:off x="3205046" y="37946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ADB45478-72B8-4501-B998-DABEFA3408E6}"/>
            </a:ext>
          </a:extLst>
        </xdr:cNvPr>
        <xdr:cNvSpPr/>
      </xdr:nvSpPr>
      <xdr:spPr>
        <a:xfrm>
          <a:off x="2850995" y="38136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20" name="육각형 19">
          <a:extLst>
            <a:ext uri="{FF2B5EF4-FFF2-40B4-BE49-F238E27FC236}">
              <a16:creationId xmlns:a16="http://schemas.microsoft.com/office/drawing/2014/main" id="{0CA0FE8F-DB60-49C9-9040-36DC7AB0135A}"/>
            </a:ext>
          </a:extLst>
        </xdr:cNvPr>
        <xdr:cNvSpPr/>
      </xdr:nvSpPr>
      <xdr:spPr>
        <a:xfrm>
          <a:off x="2508095" y="37939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467023</xdr:colOff>
      <xdr:row>20</xdr:row>
      <xdr:rowOff>1818410</xdr:rowOff>
    </xdr:from>
    <xdr:to>
      <xdr:col>11</xdr:col>
      <xdr:colOff>248646</xdr:colOff>
      <xdr:row>20</xdr:row>
      <xdr:rowOff>2213348</xdr:rowOff>
    </xdr:to>
    <xdr:sp macro="" textlink="">
      <xdr:nvSpPr>
        <xdr:cNvPr id="22" name="육각형 21">
          <a:extLst>
            <a:ext uri="{FF2B5EF4-FFF2-40B4-BE49-F238E27FC236}">
              <a16:creationId xmlns:a16="http://schemas.microsoft.com/office/drawing/2014/main" id="{2833406D-FECF-43EB-A15A-82A4BDC4A0C3}"/>
            </a:ext>
          </a:extLst>
        </xdr:cNvPr>
        <xdr:cNvSpPr/>
      </xdr:nvSpPr>
      <xdr:spPr>
        <a:xfrm>
          <a:off x="7025666" y="11520303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445252</xdr:colOff>
      <xdr:row>20</xdr:row>
      <xdr:rowOff>1823852</xdr:rowOff>
    </xdr:from>
    <xdr:to>
      <xdr:col>12</xdr:col>
      <xdr:colOff>226875</xdr:colOff>
      <xdr:row>20</xdr:row>
      <xdr:rowOff>2218790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D73D4991-8466-4DBD-A0F7-8A7A3AB0227A}"/>
            </a:ext>
          </a:extLst>
        </xdr:cNvPr>
        <xdr:cNvSpPr/>
      </xdr:nvSpPr>
      <xdr:spPr>
        <a:xfrm>
          <a:off x="7684252" y="11525745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115959</xdr:colOff>
      <xdr:row>20</xdr:row>
      <xdr:rowOff>2025238</xdr:rowOff>
    </xdr:from>
    <xdr:to>
      <xdr:col>11</xdr:col>
      <xdr:colOff>577939</xdr:colOff>
      <xdr:row>20</xdr:row>
      <xdr:rowOff>2420176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C3F5C555-A86A-465E-B508-B8A1A924A41B}"/>
            </a:ext>
          </a:extLst>
        </xdr:cNvPr>
        <xdr:cNvSpPr/>
      </xdr:nvSpPr>
      <xdr:spPr>
        <a:xfrm>
          <a:off x="7354959" y="11727131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108857</xdr:colOff>
      <xdr:row>20</xdr:row>
      <xdr:rowOff>1251857</xdr:rowOff>
    </xdr:from>
    <xdr:to>
      <xdr:col>18</xdr:col>
      <xdr:colOff>578137</xdr:colOff>
      <xdr:row>20</xdr:row>
      <xdr:rowOff>1646795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2CDF2F9E-270A-4F2A-B8A8-29A927BD471C}"/>
            </a:ext>
          </a:extLst>
        </xdr:cNvPr>
        <xdr:cNvSpPr/>
      </xdr:nvSpPr>
      <xdr:spPr>
        <a:xfrm>
          <a:off x="11865428" y="10953750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449391</xdr:colOff>
      <xdr:row>20</xdr:row>
      <xdr:rowOff>1455726</xdr:rowOff>
    </xdr:from>
    <xdr:to>
      <xdr:col>18</xdr:col>
      <xdr:colOff>238314</xdr:colOff>
      <xdr:row>20</xdr:row>
      <xdr:rowOff>1850664</xdr:rowOff>
    </xdr:to>
    <xdr:sp macro="" textlink="">
      <xdr:nvSpPr>
        <xdr:cNvPr id="27" name="육각형 26">
          <a:extLst>
            <a:ext uri="{FF2B5EF4-FFF2-40B4-BE49-F238E27FC236}">
              <a16:creationId xmlns:a16="http://schemas.microsoft.com/office/drawing/2014/main" id="{DD500516-AAC8-4F86-80A9-7534958ABEA9}"/>
            </a:ext>
          </a:extLst>
        </xdr:cNvPr>
        <xdr:cNvSpPr/>
      </xdr:nvSpPr>
      <xdr:spPr>
        <a:xfrm>
          <a:off x="12015462" y="12355047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454479</xdr:colOff>
      <xdr:row>20</xdr:row>
      <xdr:rowOff>1447800</xdr:rowOff>
    </xdr:from>
    <xdr:to>
      <xdr:col>19</xdr:col>
      <xdr:colOff>243401</xdr:colOff>
      <xdr:row>20</xdr:row>
      <xdr:rowOff>1842738</xdr:rowOff>
    </xdr:to>
    <xdr:sp macro="" textlink="">
      <xdr:nvSpPr>
        <xdr:cNvPr id="28" name="육각형 27">
          <a:extLst>
            <a:ext uri="{FF2B5EF4-FFF2-40B4-BE49-F238E27FC236}">
              <a16:creationId xmlns:a16="http://schemas.microsoft.com/office/drawing/2014/main" id="{459BA604-2372-43B6-9458-F04348623E4D}"/>
            </a:ext>
          </a:extLst>
        </xdr:cNvPr>
        <xdr:cNvSpPr/>
      </xdr:nvSpPr>
      <xdr:spPr>
        <a:xfrm>
          <a:off x="12211050" y="1114969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115876</xdr:colOff>
      <xdr:row>41</xdr:row>
      <xdr:rowOff>868351</xdr:rowOff>
    </xdr:from>
    <xdr:to>
      <xdr:col>11</xdr:col>
      <xdr:colOff>585156</xdr:colOff>
      <xdr:row>41</xdr:row>
      <xdr:rowOff>1263289</xdr:rowOff>
    </xdr:to>
    <xdr:sp macro="" textlink="">
      <xdr:nvSpPr>
        <xdr:cNvPr id="42" name="육각형 41">
          <a:extLst>
            <a:ext uri="{FF2B5EF4-FFF2-40B4-BE49-F238E27FC236}">
              <a16:creationId xmlns:a16="http://schemas.microsoft.com/office/drawing/2014/main" id="{5AAE0720-FB5D-4BCE-8FC9-56D7FB9FB898}"/>
            </a:ext>
          </a:extLst>
        </xdr:cNvPr>
        <xdr:cNvSpPr/>
      </xdr:nvSpPr>
      <xdr:spPr>
        <a:xfrm>
          <a:off x="7421137" y="23744916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458777</xdr:colOff>
      <xdr:row>41</xdr:row>
      <xdr:rowOff>681164</xdr:rowOff>
    </xdr:from>
    <xdr:to>
      <xdr:col>11</xdr:col>
      <xdr:colOff>240600</xdr:colOff>
      <xdr:row>41</xdr:row>
      <xdr:rowOff>1076102</xdr:rowOff>
    </xdr:to>
    <xdr:sp macro="" textlink="">
      <xdr:nvSpPr>
        <xdr:cNvPr id="43" name="육각형 42">
          <a:extLst>
            <a:ext uri="{FF2B5EF4-FFF2-40B4-BE49-F238E27FC236}">
              <a16:creationId xmlns:a16="http://schemas.microsoft.com/office/drawing/2014/main" id="{9A9C4C85-59B1-49AE-8118-8EF67ED2959A}"/>
            </a:ext>
          </a:extLst>
        </xdr:cNvPr>
        <xdr:cNvSpPr/>
      </xdr:nvSpPr>
      <xdr:spPr>
        <a:xfrm>
          <a:off x="7076581" y="23557729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114220</xdr:colOff>
      <xdr:row>41</xdr:row>
      <xdr:rowOff>866694</xdr:rowOff>
    </xdr:from>
    <xdr:to>
      <xdr:col>10</xdr:col>
      <xdr:colOff>583500</xdr:colOff>
      <xdr:row>41</xdr:row>
      <xdr:rowOff>1261632</xdr:rowOff>
    </xdr:to>
    <xdr:sp macro="" textlink="">
      <xdr:nvSpPr>
        <xdr:cNvPr id="44" name="육각형 43">
          <a:extLst>
            <a:ext uri="{FF2B5EF4-FFF2-40B4-BE49-F238E27FC236}">
              <a16:creationId xmlns:a16="http://schemas.microsoft.com/office/drawing/2014/main" id="{8B3C85EC-C66D-4AE8-B0DA-B14BB66F0BB6}"/>
            </a:ext>
          </a:extLst>
        </xdr:cNvPr>
        <xdr:cNvSpPr/>
      </xdr:nvSpPr>
      <xdr:spPr>
        <a:xfrm>
          <a:off x="6732024" y="23743259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457119</xdr:colOff>
      <xdr:row>41</xdr:row>
      <xdr:rowOff>679507</xdr:rowOff>
    </xdr:from>
    <xdr:to>
      <xdr:col>12</xdr:col>
      <xdr:colOff>238943</xdr:colOff>
      <xdr:row>41</xdr:row>
      <xdr:rowOff>1074445</xdr:rowOff>
    </xdr:to>
    <xdr:sp macro="" textlink="">
      <xdr:nvSpPr>
        <xdr:cNvPr id="45" name="육각형 44">
          <a:extLst>
            <a:ext uri="{FF2B5EF4-FFF2-40B4-BE49-F238E27FC236}">
              <a16:creationId xmlns:a16="http://schemas.microsoft.com/office/drawing/2014/main" id="{DACF1BC8-6CD4-49C6-82F5-9DC52E99912F}"/>
            </a:ext>
          </a:extLst>
        </xdr:cNvPr>
        <xdr:cNvSpPr/>
      </xdr:nvSpPr>
      <xdr:spPr>
        <a:xfrm>
          <a:off x="7762380" y="2355607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120845</xdr:colOff>
      <xdr:row>41</xdr:row>
      <xdr:rowOff>870396</xdr:rowOff>
    </xdr:from>
    <xdr:to>
      <xdr:col>12</xdr:col>
      <xdr:colOff>590125</xdr:colOff>
      <xdr:row>41</xdr:row>
      <xdr:rowOff>1265334</xdr:rowOff>
    </xdr:to>
    <xdr:sp macro="" textlink="">
      <xdr:nvSpPr>
        <xdr:cNvPr id="46" name="육각형 45">
          <a:extLst>
            <a:ext uri="{FF2B5EF4-FFF2-40B4-BE49-F238E27FC236}">
              <a16:creationId xmlns:a16="http://schemas.microsoft.com/office/drawing/2014/main" id="{FAEB0F33-809B-4333-9D04-D2C5A279724B}"/>
            </a:ext>
          </a:extLst>
        </xdr:cNvPr>
        <xdr:cNvSpPr/>
      </xdr:nvSpPr>
      <xdr:spPr>
        <a:xfrm>
          <a:off x="8065816" y="2386486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358588</xdr:colOff>
      <xdr:row>41</xdr:row>
      <xdr:rowOff>683559</xdr:rowOff>
    </xdr:from>
    <xdr:to>
      <xdr:col>10</xdr:col>
      <xdr:colOff>358588</xdr:colOff>
      <xdr:row>41</xdr:row>
      <xdr:rowOff>986118</xdr:rowOff>
    </xdr:to>
    <xdr:cxnSp macro="">
      <xdr:nvCxnSpPr>
        <xdr:cNvPr id="38" name="직선 화살표 연결선 37">
          <a:extLst>
            <a:ext uri="{FF2B5EF4-FFF2-40B4-BE49-F238E27FC236}">
              <a16:creationId xmlns:a16="http://schemas.microsoft.com/office/drawing/2014/main" id="{90662B49-B9BF-03E5-78D2-8589DE7C1276}"/>
            </a:ext>
          </a:extLst>
        </xdr:cNvPr>
        <xdr:cNvCxnSpPr/>
      </xdr:nvCxnSpPr>
      <xdr:spPr>
        <a:xfrm flipV="1">
          <a:off x="6936441" y="23678030"/>
          <a:ext cx="0" cy="30255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672353</xdr:colOff>
      <xdr:row>41</xdr:row>
      <xdr:rowOff>493059</xdr:rowOff>
    </xdr:from>
    <xdr:to>
      <xdr:col>10</xdr:col>
      <xdr:colOff>672353</xdr:colOff>
      <xdr:row>41</xdr:row>
      <xdr:rowOff>795618</xdr:rowOff>
    </xdr:to>
    <xdr:cxnSp macro="">
      <xdr:nvCxnSpPr>
        <xdr:cNvPr id="40" name="직선 화살표 연결선 39">
          <a:extLst>
            <a:ext uri="{FF2B5EF4-FFF2-40B4-BE49-F238E27FC236}">
              <a16:creationId xmlns:a16="http://schemas.microsoft.com/office/drawing/2014/main" id="{2FA08292-93BE-D2D0-2B30-4363099A7C95}"/>
            </a:ext>
          </a:extLst>
        </xdr:cNvPr>
        <xdr:cNvCxnSpPr/>
      </xdr:nvCxnSpPr>
      <xdr:spPr>
        <a:xfrm flipV="1">
          <a:off x="7250206" y="23487530"/>
          <a:ext cx="0" cy="30255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336176</xdr:colOff>
      <xdr:row>41</xdr:row>
      <xdr:rowOff>672353</xdr:rowOff>
    </xdr:from>
    <xdr:to>
      <xdr:col>11</xdr:col>
      <xdr:colOff>336176</xdr:colOff>
      <xdr:row>41</xdr:row>
      <xdr:rowOff>974912</xdr:rowOff>
    </xdr:to>
    <xdr:cxnSp macro="">
      <xdr:nvCxnSpPr>
        <xdr:cNvPr id="41" name="직선 화살표 연결선 40">
          <a:extLst>
            <a:ext uri="{FF2B5EF4-FFF2-40B4-BE49-F238E27FC236}">
              <a16:creationId xmlns:a16="http://schemas.microsoft.com/office/drawing/2014/main" id="{86037BFC-4ADE-7D33-6543-92247116FEA9}"/>
            </a:ext>
          </a:extLst>
        </xdr:cNvPr>
        <xdr:cNvCxnSpPr/>
      </xdr:nvCxnSpPr>
      <xdr:spPr>
        <a:xfrm flipV="1">
          <a:off x="7597588" y="23666824"/>
          <a:ext cx="0" cy="30255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11205</xdr:colOff>
      <xdr:row>41</xdr:row>
      <xdr:rowOff>459441</xdr:rowOff>
    </xdr:from>
    <xdr:to>
      <xdr:col>12</xdr:col>
      <xdr:colOff>11205</xdr:colOff>
      <xdr:row>41</xdr:row>
      <xdr:rowOff>762000</xdr:rowOff>
    </xdr:to>
    <xdr:cxnSp macro="">
      <xdr:nvCxnSpPr>
        <xdr:cNvPr id="47" name="직선 화살표 연결선 46">
          <a:extLst>
            <a:ext uri="{FF2B5EF4-FFF2-40B4-BE49-F238E27FC236}">
              <a16:creationId xmlns:a16="http://schemas.microsoft.com/office/drawing/2014/main" id="{D883DF21-9E18-F757-2F1A-F71FEAE5D8D9}"/>
            </a:ext>
          </a:extLst>
        </xdr:cNvPr>
        <xdr:cNvCxnSpPr/>
      </xdr:nvCxnSpPr>
      <xdr:spPr>
        <a:xfrm flipV="1">
          <a:off x="7956176" y="23453912"/>
          <a:ext cx="0" cy="30255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347382</xdr:colOff>
      <xdr:row>41</xdr:row>
      <xdr:rowOff>672353</xdr:rowOff>
    </xdr:from>
    <xdr:to>
      <xdr:col>12</xdr:col>
      <xdr:colOff>347382</xdr:colOff>
      <xdr:row>41</xdr:row>
      <xdr:rowOff>974912</xdr:rowOff>
    </xdr:to>
    <xdr:cxnSp macro="">
      <xdr:nvCxnSpPr>
        <xdr:cNvPr id="48" name="직선 화살표 연결선 47">
          <a:extLst>
            <a:ext uri="{FF2B5EF4-FFF2-40B4-BE49-F238E27FC236}">
              <a16:creationId xmlns:a16="http://schemas.microsoft.com/office/drawing/2014/main" id="{CEEE45AB-6ADB-08E2-15C0-6679BB9E95B6}"/>
            </a:ext>
          </a:extLst>
        </xdr:cNvPr>
        <xdr:cNvCxnSpPr/>
      </xdr:nvCxnSpPr>
      <xdr:spPr>
        <a:xfrm flipV="1">
          <a:off x="8292353" y="23666824"/>
          <a:ext cx="0" cy="30255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462642</xdr:colOff>
      <xdr:row>62</xdr:row>
      <xdr:rowOff>1836964</xdr:rowOff>
    </xdr:from>
    <xdr:to>
      <xdr:col>12</xdr:col>
      <xdr:colOff>251565</xdr:colOff>
      <xdr:row>62</xdr:row>
      <xdr:rowOff>2231902</xdr:rowOff>
    </xdr:to>
    <xdr:sp macro="" textlink="">
      <xdr:nvSpPr>
        <xdr:cNvPr id="49" name="육각형 48">
          <a:extLst>
            <a:ext uri="{FF2B5EF4-FFF2-40B4-BE49-F238E27FC236}">
              <a16:creationId xmlns:a16="http://schemas.microsoft.com/office/drawing/2014/main" id="{4773807A-A04A-4DF1-839E-6E672E6711DD}"/>
            </a:ext>
          </a:extLst>
        </xdr:cNvPr>
        <xdr:cNvSpPr/>
      </xdr:nvSpPr>
      <xdr:spPr>
        <a:xfrm>
          <a:off x="7946571" y="4142014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446314</xdr:colOff>
      <xdr:row>62</xdr:row>
      <xdr:rowOff>1820635</xdr:rowOff>
    </xdr:from>
    <xdr:to>
      <xdr:col>11</xdr:col>
      <xdr:colOff>235236</xdr:colOff>
      <xdr:row>62</xdr:row>
      <xdr:rowOff>2215573</xdr:rowOff>
    </xdr:to>
    <xdr:sp macro="" textlink="">
      <xdr:nvSpPr>
        <xdr:cNvPr id="53" name="육각형 52">
          <a:extLst>
            <a:ext uri="{FF2B5EF4-FFF2-40B4-BE49-F238E27FC236}">
              <a16:creationId xmlns:a16="http://schemas.microsoft.com/office/drawing/2014/main" id="{1BC79751-CD53-46C3-A4FA-8AAD6D267754}"/>
            </a:ext>
          </a:extLst>
        </xdr:cNvPr>
        <xdr:cNvSpPr/>
      </xdr:nvSpPr>
      <xdr:spPr>
        <a:xfrm>
          <a:off x="7249885" y="4140381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108856</xdr:colOff>
      <xdr:row>62</xdr:row>
      <xdr:rowOff>884465</xdr:rowOff>
    </xdr:from>
    <xdr:to>
      <xdr:col>18</xdr:col>
      <xdr:colOff>578136</xdr:colOff>
      <xdr:row>62</xdr:row>
      <xdr:rowOff>1279403</xdr:rowOff>
    </xdr:to>
    <xdr:sp macro="" textlink="">
      <xdr:nvSpPr>
        <xdr:cNvPr id="56" name="육각형 55">
          <a:extLst>
            <a:ext uri="{FF2B5EF4-FFF2-40B4-BE49-F238E27FC236}">
              <a16:creationId xmlns:a16="http://schemas.microsoft.com/office/drawing/2014/main" id="{CDC83DEA-5DF9-4BE4-AA62-351F26717B96}"/>
            </a:ext>
          </a:extLst>
        </xdr:cNvPr>
        <xdr:cNvSpPr/>
      </xdr:nvSpPr>
      <xdr:spPr>
        <a:xfrm>
          <a:off x="12355285" y="4046764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451756</xdr:colOff>
      <xdr:row>62</xdr:row>
      <xdr:rowOff>1077686</xdr:rowOff>
    </xdr:from>
    <xdr:to>
      <xdr:col>18</xdr:col>
      <xdr:colOff>240678</xdr:colOff>
      <xdr:row>62</xdr:row>
      <xdr:rowOff>1472624</xdr:rowOff>
    </xdr:to>
    <xdr:sp macro="" textlink="">
      <xdr:nvSpPr>
        <xdr:cNvPr id="57" name="육각형 56">
          <a:extLst>
            <a:ext uri="{FF2B5EF4-FFF2-40B4-BE49-F238E27FC236}">
              <a16:creationId xmlns:a16="http://schemas.microsoft.com/office/drawing/2014/main" id="{6D97E000-2083-43DD-8234-539DF6F0DB5D}"/>
            </a:ext>
          </a:extLst>
        </xdr:cNvPr>
        <xdr:cNvSpPr/>
      </xdr:nvSpPr>
      <xdr:spPr>
        <a:xfrm>
          <a:off x="12017827" y="4066086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454476</xdr:colOff>
      <xdr:row>62</xdr:row>
      <xdr:rowOff>1080407</xdr:rowOff>
    </xdr:from>
    <xdr:to>
      <xdr:col>19</xdr:col>
      <xdr:colOff>243399</xdr:colOff>
      <xdr:row>62</xdr:row>
      <xdr:rowOff>1475345</xdr:rowOff>
    </xdr:to>
    <xdr:sp macro="" textlink="">
      <xdr:nvSpPr>
        <xdr:cNvPr id="58" name="육각형 57">
          <a:extLst>
            <a:ext uri="{FF2B5EF4-FFF2-40B4-BE49-F238E27FC236}">
              <a16:creationId xmlns:a16="http://schemas.microsoft.com/office/drawing/2014/main" id="{F180AB24-AA76-4A1D-9CBF-719E38B58F13}"/>
            </a:ext>
          </a:extLst>
        </xdr:cNvPr>
        <xdr:cNvSpPr/>
      </xdr:nvSpPr>
      <xdr:spPr>
        <a:xfrm>
          <a:off x="12700905" y="40663586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20</xdr:row>
      <xdr:rowOff>1440367</xdr:rowOff>
    </xdr:from>
    <xdr:to>
      <xdr:col>4</xdr:col>
      <xdr:colOff>232317</xdr:colOff>
      <xdr:row>20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A4F88053-EC29-4D27-925A-EFB318BA5E4E}"/>
            </a:ext>
          </a:extLst>
        </xdr:cNvPr>
        <xdr:cNvSpPr/>
      </xdr:nvSpPr>
      <xdr:spPr>
        <a:xfrm>
          <a:off x="2508095" y="12403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AA20F0BD-1124-451F-9468-BD9FD8CDE98E}"/>
            </a:ext>
          </a:extLst>
        </xdr:cNvPr>
        <xdr:cNvSpPr/>
      </xdr:nvSpPr>
      <xdr:spPr>
        <a:xfrm>
          <a:off x="2849137" y="12212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5DE85BBB-855E-453C-8EBC-64C14608A61D}"/>
            </a:ext>
          </a:extLst>
        </xdr:cNvPr>
        <xdr:cNvSpPr/>
      </xdr:nvSpPr>
      <xdr:spPr>
        <a:xfrm>
          <a:off x="3196683" y="12406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CC953925-1E0E-483A-A526-13918B21970C}"/>
            </a:ext>
          </a:extLst>
        </xdr:cNvPr>
        <xdr:cNvSpPr/>
      </xdr:nvSpPr>
      <xdr:spPr>
        <a:xfrm>
          <a:off x="3205046" y="12800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DCF731D4-6736-41AB-8983-27EAF65B44A9}"/>
            </a:ext>
          </a:extLst>
        </xdr:cNvPr>
        <xdr:cNvSpPr/>
      </xdr:nvSpPr>
      <xdr:spPr>
        <a:xfrm>
          <a:off x="2850995" y="12990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20</xdr:row>
      <xdr:rowOff>1830657</xdr:rowOff>
    </xdr:from>
    <xdr:to>
      <xdr:col>4</xdr:col>
      <xdr:colOff>232317</xdr:colOff>
      <xdr:row>20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D376F117-398A-43CC-B869-34630AC250FF}"/>
            </a:ext>
          </a:extLst>
        </xdr:cNvPr>
        <xdr:cNvSpPr/>
      </xdr:nvSpPr>
      <xdr:spPr>
        <a:xfrm>
          <a:off x="2508095" y="12793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4493FF65-6163-4332-88BE-DF730210D09C}"/>
            </a:ext>
          </a:extLst>
        </xdr:cNvPr>
        <xdr:cNvSpPr/>
      </xdr:nvSpPr>
      <xdr:spPr>
        <a:xfrm>
          <a:off x="2508095" y="26805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E2AA5C9D-2A93-4F52-8ABC-C0BBC5434B9F}"/>
            </a:ext>
          </a:extLst>
        </xdr:cNvPr>
        <xdr:cNvSpPr/>
      </xdr:nvSpPr>
      <xdr:spPr>
        <a:xfrm>
          <a:off x="2849137" y="26614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F9F6B492-C22C-42E1-BBA1-D94FA5AC6C69}"/>
            </a:ext>
          </a:extLst>
        </xdr:cNvPr>
        <xdr:cNvSpPr/>
      </xdr:nvSpPr>
      <xdr:spPr>
        <a:xfrm>
          <a:off x="3196683" y="26808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AE49EA59-0595-4F55-8CBD-D936C6577462}"/>
            </a:ext>
          </a:extLst>
        </xdr:cNvPr>
        <xdr:cNvSpPr/>
      </xdr:nvSpPr>
      <xdr:spPr>
        <a:xfrm>
          <a:off x="3205046" y="27202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E27CA219-1C55-48F5-92D8-9850885FBDD6}"/>
            </a:ext>
          </a:extLst>
        </xdr:cNvPr>
        <xdr:cNvSpPr/>
      </xdr:nvSpPr>
      <xdr:spPr>
        <a:xfrm>
          <a:off x="2850995" y="27391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2DBA0B81-5C91-4A44-8D84-DE93EA2F71B3}"/>
            </a:ext>
          </a:extLst>
        </xdr:cNvPr>
        <xdr:cNvSpPr/>
      </xdr:nvSpPr>
      <xdr:spPr>
        <a:xfrm>
          <a:off x="2508095" y="27195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14" name="육각형 13">
          <a:extLst>
            <a:ext uri="{FF2B5EF4-FFF2-40B4-BE49-F238E27FC236}">
              <a16:creationId xmlns:a16="http://schemas.microsoft.com/office/drawing/2014/main" id="{4E776935-B552-420A-BC1B-6FDB93FB4797}"/>
            </a:ext>
          </a:extLst>
        </xdr:cNvPr>
        <xdr:cNvSpPr/>
      </xdr:nvSpPr>
      <xdr:spPr>
        <a:xfrm>
          <a:off x="2508095" y="412072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0D1D0F7A-DB1F-4D0E-B793-1E197A287A96}"/>
            </a:ext>
          </a:extLst>
        </xdr:cNvPr>
        <xdr:cNvSpPr/>
      </xdr:nvSpPr>
      <xdr:spPr>
        <a:xfrm>
          <a:off x="2849137" y="410158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8D171FA2-170B-4A82-B938-81978B1761B3}"/>
            </a:ext>
          </a:extLst>
        </xdr:cNvPr>
        <xdr:cNvSpPr/>
      </xdr:nvSpPr>
      <xdr:spPr>
        <a:xfrm>
          <a:off x="3196683" y="412100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58044331-E135-4D96-8572-F27465FAC5A5}"/>
            </a:ext>
          </a:extLst>
        </xdr:cNvPr>
        <xdr:cNvSpPr/>
      </xdr:nvSpPr>
      <xdr:spPr>
        <a:xfrm>
          <a:off x="3205046" y="416040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72B99815-81B6-4733-B6CF-48668FE3B1C9}"/>
            </a:ext>
          </a:extLst>
        </xdr:cNvPr>
        <xdr:cNvSpPr/>
      </xdr:nvSpPr>
      <xdr:spPr>
        <a:xfrm>
          <a:off x="2850995" y="417936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30CBDD5B-9BEB-40DF-942A-814A6BDD16F7}"/>
            </a:ext>
          </a:extLst>
        </xdr:cNvPr>
        <xdr:cNvSpPr/>
      </xdr:nvSpPr>
      <xdr:spPr>
        <a:xfrm>
          <a:off x="2508095" y="415975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112939</xdr:colOff>
      <xdr:row>20</xdr:row>
      <xdr:rowOff>1251857</xdr:rowOff>
    </xdr:from>
    <xdr:to>
      <xdr:col>18</xdr:col>
      <xdr:colOff>582219</xdr:colOff>
      <xdr:row>20</xdr:row>
      <xdr:rowOff>1646795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A24AC40D-4EF9-41CA-9DB5-0C90B5911515}"/>
            </a:ext>
          </a:extLst>
        </xdr:cNvPr>
        <xdr:cNvSpPr/>
      </xdr:nvSpPr>
      <xdr:spPr>
        <a:xfrm>
          <a:off x="12359368" y="1215117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449035</xdr:colOff>
      <xdr:row>20</xdr:row>
      <xdr:rowOff>1442358</xdr:rowOff>
    </xdr:from>
    <xdr:to>
      <xdr:col>25</xdr:col>
      <xdr:colOff>237957</xdr:colOff>
      <xdr:row>20</xdr:row>
      <xdr:rowOff>1837296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31DC6576-15CC-4462-899A-49374D408DE4}"/>
            </a:ext>
          </a:extLst>
        </xdr:cNvPr>
        <xdr:cNvSpPr/>
      </xdr:nvSpPr>
      <xdr:spPr>
        <a:xfrm>
          <a:off x="16777606" y="12341679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tx1">
            <a:lumMod val="95000"/>
            <a:lumOff val="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111577</xdr:colOff>
      <xdr:row>20</xdr:row>
      <xdr:rowOff>1254580</xdr:rowOff>
    </xdr:from>
    <xdr:to>
      <xdr:col>25</xdr:col>
      <xdr:colOff>580857</xdr:colOff>
      <xdr:row>20</xdr:row>
      <xdr:rowOff>1649518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78099789-5B9F-44A1-B5DA-7004FE93693F}"/>
            </a:ext>
          </a:extLst>
        </xdr:cNvPr>
        <xdr:cNvSpPr/>
      </xdr:nvSpPr>
      <xdr:spPr>
        <a:xfrm>
          <a:off x="17120506" y="1215390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tx1">
            <a:lumMod val="95000"/>
            <a:lumOff val="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468084</xdr:colOff>
      <xdr:row>20</xdr:row>
      <xdr:rowOff>1461408</xdr:rowOff>
    </xdr:from>
    <xdr:to>
      <xdr:col>26</xdr:col>
      <xdr:colOff>257007</xdr:colOff>
      <xdr:row>20</xdr:row>
      <xdr:rowOff>1856346</xdr:rowOff>
    </xdr:to>
    <xdr:sp macro="" textlink="">
      <xdr:nvSpPr>
        <xdr:cNvPr id="27" name="육각형 26">
          <a:extLst>
            <a:ext uri="{FF2B5EF4-FFF2-40B4-BE49-F238E27FC236}">
              <a16:creationId xmlns:a16="http://schemas.microsoft.com/office/drawing/2014/main" id="{33E51512-551D-49C3-A422-02B368874C02}"/>
            </a:ext>
          </a:extLst>
        </xdr:cNvPr>
        <xdr:cNvSpPr/>
      </xdr:nvSpPr>
      <xdr:spPr>
        <a:xfrm>
          <a:off x="17477013" y="12360729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tx1">
            <a:lumMod val="95000"/>
            <a:lumOff val="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666750</xdr:colOff>
      <xdr:row>20</xdr:row>
      <xdr:rowOff>1238250</xdr:rowOff>
    </xdr:from>
    <xdr:to>
      <xdr:col>24</xdr:col>
      <xdr:colOff>666750</xdr:colOff>
      <xdr:row>20</xdr:row>
      <xdr:rowOff>1540809</xdr:rowOff>
    </xdr:to>
    <xdr:cxnSp macro="">
      <xdr:nvCxnSpPr>
        <xdr:cNvPr id="28" name="직선 화살표 연결선 27">
          <a:extLst>
            <a:ext uri="{FF2B5EF4-FFF2-40B4-BE49-F238E27FC236}">
              <a16:creationId xmlns:a16="http://schemas.microsoft.com/office/drawing/2014/main" id="{8DC61D53-1FBD-43C5-83AA-D909BE63D4BF}"/>
            </a:ext>
          </a:extLst>
        </xdr:cNvPr>
        <xdr:cNvCxnSpPr/>
      </xdr:nvCxnSpPr>
      <xdr:spPr>
        <a:xfrm flipV="1">
          <a:off x="16995321" y="12137571"/>
          <a:ext cx="0" cy="30255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356506</xdr:colOff>
      <xdr:row>20</xdr:row>
      <xdr:rowOff>1036865</xdr:rowOff>
    </xdr:from>
    <xdr:to>
      <xdr:col>25</xdr:col>
      <xdr:colOff>356506</xdr:colOff>
      <xdr:row>20</xdr:row>
      <xdr:rowOff>1339424</xdr:rowOff>
    </xdr:to>
    <xdr:cxnSp macro="">
      <xdr:nvCxnSpPr>
        <xdr:cNvPr id="29" name="직선 화살표 연결선 28">
          <a:extLst>
            <a:ext uri="{FF2B5EF4-FFF2-40B4-BE49-F238E27FC236}">
              <a16:creationId xmlns:a16="http://schemas.microsoft.com/office/drawing/2014/main" id="{5A85DAFC-576D-4A64-A05C-A48C3159D199}"/>
            </a:ext>
          </a:extLst>
        </xdr:cNvPr>
        <xdr:cNvCxnSpPr/>
      </xdr:nvCxnSpPr>
      <xdr:spPr>
        <a:xfrm flipV="1">
          <a:off x="17365435" y="11936186"/>
          <a:ext cx="0" cy="30255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19049</xdr:colOff>
      <xdr:row>20</xdr:row>
      <xdr:rowOff>1270908</xdr:rowOff>
    </xdr:from>
    <xdr:to>
      <xdr:col>26</xdr:col>
      <xdr:colOff>19049</xdr:colOff>
      <xdr:row>20</xdr:row>
      <xdr:rowOff>1573467</xdr:rowOff>
    </xdr:to>
    <xdr:cxnSp macro="">
      <xdr:nvCxnSpPr>
        <xdr:cNvPr id="30" name="직선 화살표 연결선 29">
          <a:extLst>
            <a:ext uri="{FF2B5EF4-FFF2-40B4-BE49-F238E27FC236}">
              <a16:creationId xmlns:a16="http://schemas.microsoft.com/office/drawing/2014/main" id="{50897B8E-F773-40DE-98A2-BF9F14B3910D}"/>
            </a:ext>
          </a:extLst>
        </xdr:cNvPr>
        <xdr:cNvCxnSpPr/>
      </xdr:nvCxnSpPr>
      <xdr:spPr>
        <a:xfrm flipV="1">
          <a:off x="17708335" y="12170229"/>
          <a:ext cx="0" cy="30255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108856</xdr:colOff>
      <xdr:row>41</xdr:row>
      <xdr:rowOff>489857</xdr:rowOff>
    </xdr:from>
    <xdr:to>
      <xdr:col>11</xdr:col>
      <xdr:colOff>578136</xdr:colOff>
      <xdr:row>41</xdr:row>
      <xdr:rowOff>884795</xdr:rowOff>
    </xdr:to>
    <xdr:sp macro="" textlink="">
      <xdr:nvSpPr>
        <xdr:cNvPr id="20" name="육각형 19">
          <a:extLst>
            <a:ext uri="{FF2B5EF4-FFF2-40B4-BE49-F238E27FC236}">
              <a16:creationId xmlns:a16="http://schemas.microsoft.com/office/drawing/2014/main" id="{4CB5FFC9-D252-470F-B85E-84BBD2453800}"/>
            </a:ext>
          </a:extLst>
        </xdr:cNvPr>
        <xdr:cNvSpPr/>
      </xdr:nvSpPr>
      <xdr:spPr>
        <a:xfrm>
          <a:off x="7592785" y="2573110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451757</xdr:colOff>
      <xdr:row>41</xdr:row>
      <xdr:rowOff>683079</xdr:rowOff>
    </xdr:from>
    <xdr:to>
      <xdr:col>11</xdr:col>
      <xdr:colOff>240679</xdr:colOff>
      <xdr:row>41</xdr:row>
      <xdr:rowOff>1078017</xdr:rowOff>
    </xdr:to>
    <xdr:sp macro="" textlink="">
      <xdr:nvSpPr>
        <xdr:cNvPr id="21" name="육각형 20">
          <a:extLst>
            <a:ext uri="{FF2B5EF4-FFF2-40B4-BE49-F238E27FC236}">
              <a16:creationId xmlns:a16="http://schemas.microsoft.com/office/drawing/2014/main" id="{5C244F97-590F-46E8-899E-CDB62E7F5E46}"/>
            </a:ext>
          </a:extLst>
        </xdr:cNvPr>
        <xdr:cNvSpPr/>
      </xdr:nvSpPr>
      <xdr:spPr>
        <a:xfrm>
          <a:off x="7255328" y="25924329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114299</xdr:colOff>
      <xdr:row>41</xdr:row>
      <xdr:rowOff>876301</xdr:rowOff>
    </xdr:from>
    <xdr:to>
      <xdr:col>11</xdr:col>
      <xdr:colOff>583579</xdr:colOff>
      <xdr:row>41</xdr:row>
      <xdr:rowOff>1271239</xdr:rowOff>
    </xdr:to>
    <xdr:sp macro="" textlink="">
      <xdr:nvSpPr>
        <xdr:cNvPr id="22" name="육각형 21">
          <a:extLst>
            <a:ext uri="{FF2B5EF4-FFF2-40B4-BE49-F238E27FC236}">
              <a16:creationId xmlns:a16="http://schemas.microsoft.com/office/drawing/2014/main" id="{CDA1BAF6-4FF0-4F84-98FA-89970089C522}"/>
            </a:ext>
          </a:extLst>
        </xdr:cNvPr>
        <xdr:cNvSpPr/>
      </xdr:nvSpPr>
      <xdr:spPr>
        <a:xfrm>
          <a:off x="7598228" y="2611755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443592</xdr:colOff>
      <xdr:row>41</xdr:row>
      <xdr:rowOff>674915</xdr:rowOff>
    </xdr:from>
    <xdr:to>
      <xdr:col>12</xdr:col>
      <xdr:colOff>232515</xdr:colOff>
      <xdr:row>41</xdr:row>
      <xdr:rowOff>1069853</xdr:rowOff>
    </xdr:to>
    <xdr:sp macro="" textlink="">
      <xdr:nvSpPr>
        <xdr:cNvPr id="23" name="육각형 22">
          <a:extLst>
            <a:ext uri="{FF2B5EF4-FFF2-40B4-BE49-F238E27FC236}">
              <a16:creationId xmlns:a16="http://schemas.microsoft.com/office/drawing/2014/main" id="{1E43B6F8-B3E0-46BB-A356-B881731B1789}"/>
            </a:ext>
          </a:extLst>
        </xdr:cNvPr>
        <xdr:cNvSpPr/>
      </xdr:nvSpPr>
      <xdr:spPr>
        <a:xfrm>
          <a:off x="7927521" y="2591616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120731</xdr:colOff>
      <xdr:row>41</xdr:row>
      <xdr:rowOff>861705</xdr:rowOff>
    </xdr:from>
    <xdr:to>
      <xdr:col>18</xdr:col>
      <xdr:colOff>590011</xdr:colOff>
      <xdr:row>41</xdr:row>
      <xdr:rowOff>1256643</xdr:rowOff>
    </xdr:to>
    <xdr:sp macro="" textlink="">
      <xdr:nvSpPr>
        <xdr:cNvPr id="31" name="육각형 30">
          <a:extLst>
            <a:ext uri="{FF2B5EF4-FFF2-40B4-BE49-F238E27FC236}">
              <a16:creationId xmlns:a16="http://schemas.microsoft.com/office/drawing/2014/main" id="{AD4CE421-4DFD-45B2-96F9-F7661A6DB5EC}"/>
            </a:ext>
          </a:extLst>
        </xdr:cNvPr>
        <xdr:cNvSpPr/>
      </xdr:nvSpPr>
      <xdr:spPr>
        <a:xfrm>
          <a:off x="12589822" y="2621552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446313</xdr:colOff>
      <xdr:row>41</xdr:row>
      <xdr:rowOff>1072244</xdr:rowOff>
    </xdr:from>
    <xdr:to>
      <xdr:col>18</xdr:col>
      <xdr:colOff>235235</xdr:colOff>
      <xdr:row>41</xdr:row>
      <xdr:rowOff>1467182</xdr:rowOff>
    </xdr:to>
    <xdr:sp macro="" textlink="">
      <xdr:nvSpPr>
        <xdr:cNvPr id="32" name="육각형 31">
          <a:extLst>
            <a:ext uri="{FF2B5EF4-FFF2-40B4-BE49-F238E27FC236}">
              <a16:creationId xmlns:a16="http://schemas.microsoft.com/office/drawing/2014/main" id="{584C0C4D-82D4-4346-A173-1F5546E0C448}"/>
            </a:ext>
          </a:extLst>
        </xdr:cNvPr>
        <xdr:cNvSpPr/>
      </xdr:nvSpPr>
      <xdr:spPr>
        <a:xfrm>
          <a:off x="12012384" y="2631349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466351</xdr:colOff>
      <xdr:row>41</xdr:row>
      <xdr:rowOff>1074965</xdr:rowOff>
    </xdr:from>
    <xdr:to>
      <xdr:col>19</xdr:col>
      <xdr:colOff>255274</xdr:colOff>
      <xdr:row>41</xdr:row>
      <xdr:rowOff>1469903</xdr:rowOff>
    </xdr:to>
    <xdr:sp macro="" textlink="">
      <xdr:nvSpPr>
        <xdr:cNvPr id="33" name="육각형 32">
          <a:extLst>
            <a:ext uri="{FF2B5EF4-FFF2-40B4-BE49-F238E27FC236}">
              <a16:creationId xmlns:a16="http://schemas.microsoft.com/office/drawing/2014/main" id="{5792EE27-4CFD-463E-B187-C6A5BDF7F955}"/>
            </a:ext>
          </a:extLst>
        </xdr:cNvPr>
        <xdr:cNvSpPr/>
      </xdr:nvSpPr>
      <xdr:spPr>
        <a:xfrm>
          <a:off x="12935442" y="26428783"/>
          <a:ext cx="48165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126175</xdr:colOff>
      <xdr:row>41</xdr:row>
      <xdr:rowOff>1265465</xdr:rowOff>
    </xdr:from>
    <xdr:to>
      <xdr:col>32</xdr:col>
      <xdr:colOff>595455</xdr:colOff>
      <xdr:row>41</xdr:row>
      <xdr:rowOff>1660403</xdr:rowOff>
    </xdr:to>
    <xdr:sp macro="" textlink="">
      <xdr:nvSpPr>
        <xdr:cNvPr id="34" name="육각형 33">
          <a:extLst>
            <a:ext uri="{FF2B5EF4-FFF2-40B4-BE49-F238E27FC236}">
              <a16:creationId xmlns:a16="http://schemas.microsoft.com/office/drawing/2014/main" id="{D88522A2-72A1-49DF-8908-7DD9C3CEFF3A}"/>
            </a:ext>
          </a:extLst>
        </xdr:cNvPr>
        <xdr:cNvSpPr/>
      </xdr:nvSpPr>
      <xdr:spPr>
        <a:xfrm>
          <a:off x="22293448" y="2661928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31</xdr:col>
      <xdr:colOff>451758</xdr:colOff>
      <xdr:row>41</xdr:row>
      <xdr:rowOff>1445079</xdr:rowOff>
    </xdr:from>
    <xdr:to>
      <xdr:col>32</xdr:col>
      <xdr:colOff>240680</xdr:colOff>
      <xdr:row>41</xdr:row>
      <xdr:rowOff>1840017</xdr:rowOff>
    </xdr:to>
    <xdr:sp macro="" textlink="">
      <xdr:nvSpPr>
        <xdr:cNvPr id="35" name="육각형 34">
          <a:extLst>
            <a:ext uri="{FF2B5EF4-FFF2-40B4-BE49-F238E27FC236}">
              <a16:creationId xmlns:a16="http://schemas.microsoft.com/office/drawing/2014/main" id="{F1C2AD76-1059-4B87-8671-E3B223870EA1}"/>
            </a:ext>
          </a:extLst>
        </xdr:cNvPr>
        <xdr:cNvSpPr/>
      </xdr:nvSpPr>
      <xdr:spPr>
        <a:xfrm>
          <a:off x="21542829" y="26686329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31</xdr:col>
      <xdr:colOff>440872</xdr:colOff>
      <xdr:row>41</xdr:row>
      <xdr:rowOff>1842408</xdr:rowOff>
    </xdr:from>
    <xdr:to>
      <xdr:col>32</xdr:col>
      <xdr:colOff>229794</xdr:colOff>
      <xdr:row>41</xdr:row>
      <xdr:rowOff>2237346</xdr:rowOff>
    </xdr:to>
    <xdr:sp macro="" textlink="">
      <xdr:nvSpPr>
        <xdr:cNvPr id="36" name="육각형 35">
          <a:extLst>
            <a:ext uri="{FF2B5EF4-FFF2-40B4-BE49-F238E27FC236}">
              <a16:creationId xmlns:a16="http://schemas.microsoft.com/office/drawing/2014/main" id="{39A8E525-E579-45B0-8514-5119B1D7C57D}"/>
            </a:ext>
          </a:extLst>
        </xdr:cNvPr>
        <xdr:cNvSpPr/>
      </xdr:nvSpPr>
      <xdr:spPr>
        <a:xfrm>
          <a:off x="21531943" y="2708365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117021</xdr:colOff>
      <xdr:row>41</xdr:row>
      <xdr:rowOff>2008415</xdr:rowOff>
    </xdr:from>
    <xdr:to>
      <xdr:col>32</xdr:col>
      <xdr:colOff>586301</xdr:colOff>
      <xdr:row>41</xdr:row>
      <xdr:rowOff>2403353</xdr:rowOff>
    </xdr:to>
    <xdr:sp macro="" textlink="">
      <xdr:nvSpPr>
        <xdr:cNvPr id="37" name="육각형 36">
          <a:extLst>
            <a:ext uri="{FF2B5EF4-FFF2-40B4-BE49-F238E27FC236}">
              <a16:creationId xmlns:a16="http://schemas.microsoft.com/office/drawing/2014/main" id="{A8F94675-10B2-46F5-8571-221DECCD700B}"/>
            </a:ext>
          </a:extLst>
        </xdr:cNvPr>
        <xdr:cNvSpPr/>
      </xdr:nvSpPr>
      <xdr:spPr>
        <a:xfrm>
          <a:off x="21888450" y="2724966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446313</xdr:colOff>
      <xdr:row>41</xdr:row>
      <xdr:rowOff>1834244</xdr:rowOff>
    </xdr:from>
    <xdr:to>
      <xdr:col>33</xdr:col>
      <xdr:colOff>235236</xdr:colOff>
      <xdr:row>41</xdr:row>
      <xdr:rowOff>2229182</xdr:rowOff>
    </xdr:to>
    <xdr:sp macro="" textlink="">
      <xdr:nvSpPr>
        <xdr:cNvPr id="38" name="육각형 37">
          <a:extLst>
            <a:ext uri="{FF2B5EF4-FFF2-40B4-BE49-F238E27FC236}">
              <a16:creationId xmlns:a16="http://schemas.microsoft.com/office/drawing/2014/main" id="{A2748CCD-CADC-4F6D-8636-DB1663C2B350}"/>
            </a:ext>
          </a:extLst>
        </xdr:cNvPr>
        <xdr:cNvSpPr/>
      </xdr:nvSpPr>
      <xdr:spPr>
        <a:xfrm>
          <a:off x="22217742" y="2707549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462643</xdr:colOff>
      <xdr:row>41</xdr:row>
      <xdr:rowOff>1442358</xdr:rowOff>
    </xdr:from>
    <xdr:to>
      <xdr:col>33</xdr:col>
      <xdr:colOff>251566</xdr:colOff>
      <xdr:row>41</xdr:row>
      <xdr:rowOff>1837296</xdr:rowOff>
    </xdr:to>
    <xdr:sp macro="" textlink="">
      <xdr:nvSpPr>
        <xdr:cNvPr id="39" name="육각형 38">
          <a:extLst>
            <a:ext uri="{FF2B5EF4-FFF2-40B4-BE49-F238E27FC236}">
              <a16:creationId xmlns:a16="http://schemas.microsoft.com/office/drawing/2014/main" id="{768EB85D-4B35-4618-8925-D5843A2C2B5F}"/>
            </a:ext>
          </a:extLst>
        </xdr:cNvPr>
        <xdr:cNvSpPr/>
      </xdr:nvSpPr>
      <xdr:spPr>
        <a:xfrm>
          <a:off x="22234072" y="266836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32</xdr:col>
      <xdr:colOff>122463</xdr:colOff>
      <xdr:row>41</xdr:row>
      <xdr:rowOff>1646465</xdr:rowOff>
    </xdr:from>
    <xdr:to>
      <xdr:col>32</xdr:col>
      <xdr:colOff>591743</xdr:colOff>
      <xdr:row>41</xdr:row>
      <xdr:rowOff>2041403</xdr:rowOff>
    </xdr:to>
    <xdr:sp macro="" textlink="">
      <xdr:nvSpPr>
        <xdr:cNvPr id="40" name="육각형 39">
          <a:extLst>
            <a:ext uri="{FF2B5EF4-FFF2-40B4-BE49-F238E27FC236}">
              <a16:creationId xmlns:a16="http://schemas.microsoft.com/office/drawing/2014/main" id="{89BF44FD-56D2-4FA4-AA8F-E7E3E713DA55}"/>
            </a:ext>
          </a:extLst>
        </xdr:cNvPr>
        <xdr:cNvSpPr/>
      </xdr:nvSpPr>
      <xdr:spPr>
        <a:xfrm>
          <a:off x="21893892" y="2688771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108856</xdr:colOff>
      <xdr:row>62</xdr:row>
      <xdr:rowOff>1251857</xdr:rowOff>
    </xdr:from>
    <xdr:to>
      <xdr:col>18</xdr:col>
      <xdr:colOff>578136</xdr:colOff>
      <xdr:row>62</xdr:row>
      <xdr:rowOff>1646795</xdr:rowOff>
    </xdr:to>
    <xdr:sp macro="" textlink="">
      <xdr:nvSpPr>
        <xdr:cNvPr id="45" name="육각형 44">
          <a:extLst>
            <a:ext uri="{FF2B5EF4-FFF2-40B4-BE49-F238E27FC236}">
              <a16:creationId xmlns:a16="http://schemas.microsoft.com/office/drawing/2014/main" id="{27CC9B82-35CE-4CEC-84E8-314F769043FE}"/>
            </a:ext>
          </a:extLst>
        </xdr:cNvPr>
        <xdr:cNvSpPr/>
      </xdr:nvSpPr>
      <xdr:spPr>
        <a:xfrm>
          <a:off x="12355285" y="40835036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451756</xdr:colOff>
      <xdr:row>62</xdr:row>
      <xdr:rowOff>1445078</xdr:rowOff>
    </xdr:from>
    <xdr:to>
      <xdr:col>19</xdr:col>
      <xdr:colOff>240679</xdr:colOff>
      <xdr:row>62</xdr:row>
      <xdr:rowOff>1840016</xdr:rowOff>
    </xdr:to>
    <xdr:sp macro="" textlink="">
      <xdr:nvSpPr>
        <xdr:cNvPr id="46" name="육각형 45">
          <a:extLst>
            <a:ext uri="{FF2B5EF4-FFF2-40B4-BE49-F238E27FC236}">
              <a16:creationId xmlns:a16="http://schemas.microsoft.com/office/drawing/2014/main" id="{F3FFE3A8-1E8E-420C-BDEC-9EA3FBE9FCBC}"/>
            </a:ext>
          </a:extLst>
        </xdr:cNvPr>
        <xdr:cNvSpPr/>
      </xdr:nvSpPr>
      <xdr:spPr>
        <a:xfrm>
          <a:off x="12698185" y="4102825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105298</xdr:colOff>
      <xdr:row>62</xdr:row>
      <xdr:rowOff>1254579</xdr:rowOff>
    </xdr:from>
    <xdr:to>
      <xdr:col>25</xdr:col>
      <xdr:colOff>574578</xdr:colOff>
      <xdr:row>62</xdr:row>
      <xdr:rowOff>1649517</xdr:rowOff>
    </xdr:to>
    <xdr:sp macro="" textlink="">
      <xdr:nvSpPr>
        <xdr:cNvPr id="47" name="육각형 46">
          <a:extLst>
            <a:ext uri="{FF2B5EF4-FFF2-40B4-BE49-F238E27FC236}">
              <a16:creationId xmlns:a16="http://schemas.microsoft.com/office/drawing/2014/main" id="{88C2A1D0-2BD5-4141-8699-3D5120D54B67}"/>
            </a:ext>
          </a:extLst>
        </xdr:cNvPr>
        <xdr:cNvSpPr/>
      </xdr:nvSpPr>
      <xdr:spPr>
        <a:xfrm>
          <a:off x="17323567" y="4168454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456363</xdr:colOff>
      <xdr:row>62</xdr:row>
      <xdr:rowOff>1441311</xdr:rowOff>
    </xdr:from>
    <xdr:to>
      <xdr:col>25</xdr:col>
      <xdr:colOff>245285</xdr:colOff>
      <xdr:row>62</xdr:row>
      <xdr:rowOff>1836249</xdr:rowOff>
    </xdr:to>
    <xdr:sp macro="" textlink="">
      <xdr:nvSpPr>
        <xdr:cNvPr id="50" name="육각형 49">
          <a:extLst>
            <a:ext uri="{FF2B5EF4-FFF2-40B4-BE49-F238E27FC236}">
              <a16:creationId xmlns:a16="http://schemas.microsoft.com/office/drawing/2014/main" id="{3109F397-944E-471F-88B7-C8C312EF39DA}"/>
            </a:ext>
          </a:extLst>
        </xdr:cNvPr>
        <xdr:cNvSpPr/>
      </xdr:nvSpPr>
      <xdr:spPr>
        <a:xfrm>
          <a:off x="16985901" y="41871273"/>
          <a:ext cx="47765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400" b="1">
              <a:solidFill>
                <a:sysClr val="windowText" lastClr="000000"/>
              </a:solidFill>
            </a:rPr>
            <a:t>1</a:t>
          </a:r>
          <a:endParaRPr lang="ko-KR" altLang="en-US" sz="14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25</xdr:col>
      <xdr:colOff>454897</xdr:colOff>
      <xdr:row>62</xdr:row>
      <xdr:rowOff>1447173</xdr:rowOff>
    </xdr:from>
    <xdr:to>
      <xdr:col>26</xdr:col>
      <xdr:colOff>243819</xdr:colOff>
      <xdr:row>62</xdr:row>
      <xdr:rowOff>1842111</xdr:rowOff>
    </xdr:to>
    <xdr:sp macro="" textlink="">
      <xdr:nvSpPr>
        <xdr:cNvPr id="57" name="육각형 56">
          <a:extLst>
            <a:ext uri="{FF2B5EF4-FFF2-40B4-BE49-F238E27FC236}">
              <a16:creationId xmlns:a16="http://schemas.microsoft.com/office/drawing/2014/main" id="{C6469227-34BA-4BD9-A0ED-A8AF73D55A75}"/>
            </a:ext>
          </a:extLst>
        </xdr:cNvPr>
        <xdr:cNvSpPr/>
      </xdr:nvSpPr>
      <xdr:spPr>
        <a:xfrm>
          <a:off x="17673166" y="41877135"/>
          <a:ext cx="47765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400" b="1">
              <a:solidFill>
                <a:sysClr val="windowText" lastClr="000000"/>
              </a:solidFill>
            </a:rPr>
            <a:t>1</a:t>
          </a:r>
          <a:endParaRPr lang="ko-KR" altLang="en-US" sz="14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26</xdr:col>
      <xdr:colOff>116393</xdr:colOff>
      <xdr:row>62</xdr:row>
      <xdr:rowOff>1247880</xdr:rowOff>
    </xdr:from>
    <xdr:to>
      <xdr:col>26</xdr:col>
      <xdr:colOff>594046</xdr:colOff>
      <xdr:row>62</xdr:row>
      <xdr:rowOff>1642818</xdr:rowOff>
    </xdr:to>
    <xdr:sp macro="" textlink="">
      <xdr:nvSpPr>
        <xdr:cNvPr id="58" name="육각형 57">
          <a:extLst>
            <a:ext uri="{FF2B5EF4-FFF2-40B4-BE49-F238E27FC236}">
              <a16:creationId xmlns:a16="http://schemas.microsoft.com/office/drawing/2014/main" id="{7FC32FF6-A81E-472A-941A-C2EAE1982217}"/>
            </a:ext>
          </a:extLst>
        </xdr:cNvPr>
        <xdr:cNvSpPr/>
      </xdr:nvSpPr>
      <xdr:spPr>
        <a:xfrm>
          <a:off x="18023393" y="41677842"/>
          <a:ext cx="47765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400" b="1">
              <a:solidFill>
                <a:sysClr val="windowText" lastClr="000000"/>
              </a:solidFill>
            </a:rPr>
            <a:t>2</a:t>
          </a:r>
          <a:endParaRPr lang="ko-KR" altLang="en-US" sz="14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24</xdr:col>
      <xdr:colOff>100274</xdr:colOff>
      <xdr:row>62</xdr:row>
      <xdr:rowOff>1253741</xdr:rowOff>
    </xdr:from>
    <xdr:to>
      <xdr:col>24</xdr:col>
      <xdr:colOff>577927</xdr:colOff>
      <xdr:row>62</xdr:row>
      <xdr:rowOff>1648679</xdr:rowOff>
    </xdr:to>
    <xdr:sp macro="" textlink="">
      <xdr:nvSpPr>
        <xdr:cNvPr id="59" name="육각형 58">
          <a:extLst>
            <a:ext uri="{FF2B5EF4-FFF2-40B4-BE49-F238E27FC236}">
              <a16:creationId xmlns:a16="http://schemas.microsoft.com/office/drawing/2014/main" id="{301A6482-6875-4A46-B628-1754A7CF28FD}"/>
            </a:ext>
          </a:extLst>
        </xdr:cNvPr>
        <xdr:cNvSpPr/>
      </xdr:nvSpPr>
      <xdr:spPr>
        <a:xfrm>
          <a:off x="16629812" y="41683703"/>
          <a:ext cx="47765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400" b="1">
              <a:solidFill>
                <a:sysClr val="windowText" lastClr="000000"/>
              </a:solidFill>
            </a:rPr>
            <a:t>2</a:t>
          </a:r>
          <a:endParaRPr lang="ko-KR" altLang="en-US" sz="14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23</xdr:col>
      <xdr:colOff>443173</xdr:colOff>
      <xdr:row>62</xdr:row>
      <xdr:rowOff>1442776</xdr:rowOff>
    </xdr:from>
    <xdr:to>
      <xdr:col>24</xdr:col>
      <xdr:colOff>232096</xdr:colOff>
      <xdr:row>62</xdr:row>
      <xdr:rowOff>1837714</xdr:rowOff>
    </xdr:to>
    <xdr:sp macro="" textlink="">
      <xdr:nvSpPr>
        <xdr:cNvPr id="60" name="육각형 59">
          <a:extLst>
            <a:ext uri="{FF2B5EF4-FFF2-40B4-BE49-F238E27FC236}">
              <a16:creationId xmlns:a16="http://schemas.microsoft.com/office/drawing/2014/main" id="{BAEAF722-481D-465C-84CE-BB4025481BA2}"/>
            </a:ext>
          </a:extLst>
        </xdr:cNvPr>
        <xdr:cNvSpPr/>
      </xdr:nvSpPr>
      <xdr:spPr>
        <a:xfrm>
          <a:off x="16283981" y="41872738"/>
          <a:ext cx="47765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400" b="1">
              <a:solidFill>
                <a:sysClr val="windowText" lastClr="000000"/>
              </a:solidFill>
            </a:rPr>
            <a:t>3</a:t>
          </a:r>
          <a:endParaRPr lang="ko-KR" altLang="en-US" sz="14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26</xdr:col>
      <xdr:colOff>463689</xdr:colOff>
      <xdr:row>62</xdr:row>
      <xdr:rowOff>1441310</xdr:rowOff>
    </xdr:from>
    <xdr:to>
      <xdr:col>27</xdr:col>
      <xdr:colOff>252611</xdr:colOff>
      <xdr:row>62</xdr:row>
      <xdr:rowOff>1836248</xdr:rowOff>
    </xdr:to>
    <xdr:sp macro="" textlink="">
      <xdr:nvSpPr>
        <xdr:cNvPr id="61" name="육각형 60">
          <a:extLst>
            <a:ext uri="{FF2B5EF4-FFF2-40B4-BE49-F238E27FC236}">
              <a16:creationId xmlns:a16="http://schemas.microsoft.com/office/drawing/2014/main" id="{D6CD8C2D-44A7-4295-9526-2423E3AF1F49}"/>
            </a:ext>
          </a:extLst>
        </xdr:cNvPr>
        <xdr:cNvSpPr/>
      </xdr:nvSpPr>
      <xdr:spPr>
        <a:xfrm>
          <a:off x="18370689" y="41871272"/>
          <a:ext cx="47765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400" b="1">
              <a:solidFill>
                <a:sysClr val="windowText" lastClr="000000"/>
              </a:solidFill>
            </a:rPr>
            <a:t>3</a:t>
          </a:r>
          <a:endParaRPr lang="ko-KR" altLang="en-US" sz="1400" b="1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20</xdr:row>
      <xdr:rowOff>1440367</xdr:rowOff>
    </xdr:from>
    <xdr:to>
      <xdr:col>4</xdr:col>
      <xdr:colOff>232317</xdr:colOff>
      <xdr:row>20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5DD4A868-74A2-45B7-BA2D-4D45DCED2422}"/>
            </a:ext>
          </a:extLst>
        </xdr:cNvPr>
        <xdr:cNvSpPr/>
      </xdr:nvSpPr>
      <xdr:spPr>
        <a:xfrm>
          <a:off x="2508095" y="11184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D6B6A3D5-73B8-492A-B4DB-D82BF4ACEF1D}"/>
            </a:ext>
          </a:extLst>
        </xdr:cNvPr>
        <xdr:cNvSpPr/>
      </xdr:nvSpPr>
      <xdr:spPr>
        <a:xfrm>
          <a:off x="2849137" y="10993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C8644E8A-1808-4134-B670-C600E0C2130A}"/>
            </a:ext>
          </a:extLst>
        </xdr:cNvPr>
        <xdr:cNvSpPr/>
      </xdr:nvSpPr>
      <xdr:spPr>
        <a:xfrm>
          <a:off x="3196683" y="11187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67BCE8E4-3094-47D2-BF7B-3CABB0FAF229}"/>
            </a:ext>
          </a:extLst>
        </xdr:cNvPr>
        <xdr:cNvSpPr/>
      </xdr:nvSpPr>
      <xdr:spPr>
        <a:xfrm>
          <a:off x="3205046" y="11581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E77ECA4C-68A9-42EF-B7EA-AB7C94F65B1B}"/>
            </a:ext>
          </a:extLst>
        </xdr:cNvPr>
        <xdr:cNvSpPr/>
      </xdr:nvSpPr>
      <xdr:spPr>
        <a:xfrm>
          <a:off x="2850995" y="11770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20</xdr:row>
      <xdr:rowOff>1830657</xdr:rowOff>
    </xdr:from>
    <xdr:to>
      <xdr:col>4</xdr:col>
      <xdr:colOff>232317</xdr:colOff>
      <xdr:row>20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E34D185D-29CA-495E-AC86-7B84DFCEF952}"/>
            </a:ext>
          </a:extLst>
        </xdr:cNvPr>
        <xdr:cNvSpPr/>
      </xdr:nvSpPr>
      <xdr:spPr>
        <a:xfrm>
          <a:off x="2508095" y="11574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A9BA0F75-1C6D-4F11-9DDE-26F8ADF4AA32}"/>
            </a:ext>
          </a:extLst>
        </xdr:cNvPr>
        <xdr:cNvSpPr/>
      </xdr:nvSpPr>
      <xdr:spPr>
        <a:xfrm>
          <a:off x="2508095" y="243670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9C3369D6-8ABB-4290-B3AE-01340660DFB5}"/>
            </a:ext>
          </a:extLst>
        </xdr:cNvPr>
        <xdr:cNvSpPr/>
      </xdr:nvSpPr>
      <xdr:spPr>
        <a:xfrm>
          <a:off x="2849137" y="241756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33ECFDBD-B3F5-44E5-8FB5-053C44F5B6F9}"/>
            </a:ext>
          </a:extLst>
        </xdr:cNvPr>
        <xdr:cNvSpPr/>
      </xdr:nvSpPr>
      <xdr:spPr>
        <a:xfrm>
          <a:off x="3196683" y="243698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59827FDB-B39E-490F-AB31-FD18699C0381}"/>
            </a:ext>
          </a:extLst>
        </xdr:cNvPr>
        <xdr:cNvSpPr/>
      </xdr:nvSpPr>
      <xdr:spPr>
        <a:xfrm>
          <a:off x="3205046" y="247638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1B4235F4-CAAE-4E3A-9A28-15346C2FA048}"/>
            </a:ext>
          </a:extLst>
        </xdr:cNvPr>
        <xdr:cNvSpPr/>
      </xdr:nvSpPr>
      <xdr:spPr>
        <a:xfrm>
          <a:off x="2850995" y="249534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14B2A2E8-D501-4698-B950-6CDC368EA448}"/>
            </a:ext>
          </a:extLst>
        </xdr:cNvPr>
        <xdr:cNvSpPr/>
      </xdr:nvSpPr>
      <xdr:spPr>
        <a:xfrm>
          <a:off x="2508095" y="247573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576A655F-C7DB-4816-BB2E-8B8E186F1276}"/>
            </a:ext>
          </a:extLst>
        </xdr:cNvPr>
        <xdr:cNvSpPr/>
      </xdr:nvSpPr>
      <xdr:spPr>
        <a:xfrm>
          <a:off x="2508095" y="37549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9AA3D3FA-26C2-4C3D-98B1-BA269C759E0E}"/>
            </a:ext>
          </a:extLst>
        </xdr:cNvPr>
        <xdr:cNvSpPr/>
      </xdr:nvSpPr>
      <xdr:spPr>
        <a:xfrm>
          <a:off x="2849137" y="37358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5170D879-B170-4C70-8DB1-34D35C65DBC4}"/>
            </a:ext>
          </a:extLst>
        </xdr:cNvPr>
        <xdr:cNvSpPr/>
      </xdr:nvSpPr>
      <xdr:spPr>
        <a:xfrm>
          <a:off x="3196683" y="37552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AEC4653A-8432-437D-81EA-B5267AF57966}"/>
            </a:ext>
          </a:extLst>
        </xdr:cNvPr>
        <xdr:cNvSpPr/>
      </xdr:nvSpPr>
      <xdr:spPr>
        <a:xfrm>
          <a:off x="3205046" y="37946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01DF620D-47DD-4E5B-9E04-06ED820D7045}"/>
            </a:ext>
          </a:extLst>
        </xdr:cNvPr>
        <xdr:cNvSpPr/>
      </xdr:nvSpPr>
      <xdr:spPr>
        <a:xfrm>
          <a:off x="2850995" y="38136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20" name="육각형 19">
          <a:extLst>
            <a:ext uri="{FF2B5EF4-FFF2-40B4-BE49-F238E27FC236}">
              <a16:creationId xmlns:a16="http://schemas.microsoft.com/office/drawing/2014/main" id="{F02F156D-1E0E-42E5-BC93-FB4FDCDC0CA1}"/>
            </a:ext>
          </a:extLst>
        </xdr:cNvPr>
        <xdr:cNvSpPr/>
      </xdr:nvSpPr>
      <xdr:spPr>
        <a:xfrm>
          <a:off x="2508095" y="37939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441156</xdr:colOff>
      <xdr:row>62</xdr:row>
      <xdr:rowOff>686639</xdr:rowOff>
    </xdr:from>
    <xdr:to>
      <xdr:col>11</xdr:col>
      <xdr:colOff>226877</xdr:colOff>
      <xdr:row>62</xdr:row>
      <xdr:rowOff>1081577</xdr:rowOff>
    </xdr:to>
    <xdr:sp macro="" textlink="">
      <xdr:nvSpPr>
        <xdr:cNvPr id="21" name="육각형 20">
          <a:extLst>
            <a:ext uri="{FF2B5EF4-FFF2-40B4-BE49-F238E27FC236}">
              <a16:creationId xmlns:a16="http://schemas.microsoft.com/office/drawing/2014/main" id="{E2323E61-5C35-4112-A6D5-B74579E71BDB}"/>
            </a:ext>
          </a:extLst>
        </xdr:cNvPr>
        <xdr:cNvSpPr/>
      </xdr:nvSpPr>
      <xdr:spPr>
        <a:xfrm>
          <a:off x="7244727" y="40269818"/>
          <a:ext cx="466079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114300</xdr:colOff>
      <xdr:row>20</xdr:row>
      <xdr:rowOff>1257300</xdr:rowOff>
    </xdr:from>
    <xdr:to>
      <xdr:col>11</xdr:col>
      <xdr:colOff>583580</xdr:colOff>
      <xdr:row>20</xdr:row>
      <xdr:rowOff>1652238</xdr:rowOff>
    </xdr:to>
    <xdr:sp macro="" textlink="">
      <xdr:nvSpPr>
        <xdr:cNvPr id="23" name="육각형 22">
          <a:extLst>
            <a:ext uri="{FF2B5EF4-FFF2-40B4-BE49-F238E27FC236}">
              <a16:creationId xmlns:a16="http://schemas.microsoft.com/office/drawing/2014/main" id="{8CCB1E19-DFC0-4D21-9CBA-A5A1F9779CAE}"/>
            </a:ext>
          </a:extLst>
        </xdr:cNvPr>
        <xdr:cNvSpPr/>
      </xdr:nvSpPr>
      <xdr:spPr>
        <a:xfrm>
          <a:off x="7400925" y="1100137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447676</xdr:colOff>
      <xdr:row>20</xdr:row>
      <xdr:rowOff>1450181</xdr:rowOff>
    </xdr:from>
    <xdr:to>
      <xdr:col>11</xdr:col>
      <xdr:colOff>231155</xdr:colOff>
      <xdr:row>20</xdr:row>
      <xdr:rowOff>1845119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49E3456D-B986-4E9B-A265-2B8F98FA85C7}"/>
            </a:ext>
          </a:extLst>
        </xdr:cNvPr>
        <xdr:cNvSpPr/>
      </xdr:nvSpPr>
      <xdr:spPr>
        <a:xfrm>
          <a:off x="7037785" y="11195447"/>
          <a:ext cx="468089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462964</xdr:colOff>
      <xdr:row>41</xdr:row>
      <xdr:rowOff>1449082</xdr:rowOff>
    </xdr:from>
    <xdr:to>
      <xdr:col>12</xdr:col>
      <xdr:colOff>248685</xdr:colOff>
      <xdr:row>41</xdr:row>
      <xdr:rowOff>1844020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AD1CFCC1-46CF-4FFE-9102-60381B577BE6}"/>
            </a:ext>
          </a:extLst>
        </xdr:cNvPr>
        <xdr:cNvSpPr/>
      </xdr:nvSpPr>
      <xdr:spPr>
        <a:xfrm>
          <a:off x="7724376" y="2444355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438632</xdr:colOff>
      <xdr:row>41</xdr:row>
      <xdr:rowOff>1080568</xdr:rowOff>
    </xdr:from>
    <xdr:to>
      <xdr:col>18</xdr:col>
      <xdr:colOff>227554</xdr:colOff>
      <xdr:row>41</xdr:row>
      <xdr:rowOff>1475506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6D593B4C-5900-4295-917F-985FAC6432BC}"/>
            </a:ext>
          </a:extLst>
        </xdr:cNvPr>
        <xdr:cNvSpPr/>
      </xdr:nvSpPr>
      <xdr:spPr>
        <a:xfrm>
          <a:off x="12004703" y="2632181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108254</xdr:colOff>
      <xdr:row>62</xdr:row>
      <xdr:rowOff>502863</xdr:rowOff>
    </xdr:from>
    <xdr:to>
      <xdr:col>11</xdr:col>
      <xdr:colOff>577534</xdr:colOff>
      <xdr:row>62</xdr:row>
      <xdr:rowOff>897801</xdr:rowOff>
    </xdr:to>
    <xdr:sp macro="" textlink="">
      <xdr:nvSpPr>
        <xdr:cNvPr id="27" name="육각형 26">
          <a:extLst>
            <a:ext uri="{FF2B5EF4-FFF2-40B4-BE49-F238E27FC236}">
              <a16:creationId xmlns:a16="http://schemas.microsoft.com/office/drawing/2014/main" id="{C2F1198A-7069-4A08-8A41-D398E4292414}"/>
            </a:ext>
          </a:extLst>
        </xdr:cNvPr>
        <xdr:cNvSpPr/>
      </xdr:nvSpPr>
      <xdr:spPr>
        <a:xfrm>
          <a:off x="7592183" y="4008604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451154</xdr:colOff>
      <xdr:row>62</xdr:row>
      <xdr:rowOff>692329</xdr:rowOff>
    </xdr:from>
    <xdr:to>
      <xdr:col>12</xdr:col>
      <xdr:colOff>236875</xdr:colOff>
      <xdr:row>62</xdr:row>
      <xdr:rowOff>1087267</xdr:rowOff>
    </xdr:to>
    <xdr:sp macro="" textlink="">
      <xdr:nvSpPr>
        <xdr:cNvPr id="28" name="육각형 27">
          <a:extLst>
            <a:ext uri="{FF2B5EF4-FFF2-40B4-BE49-F238E27FC236}">
              <a16:creationId xmlns:a16="http://schemas.microsoft.com/office/drawing/2014/main" id="{E39146F0-F743-40E1-97F3-4F7024BCFCD9}"/>
            </a:ext>
          </a:extLst>
        </xdr:cNvPr>
        <xdr:cNvSpPr/>
      </xdr:nvSpPr>
      <xdr:spPr>
        <a:xfrm>
          <a:off x="7935083" y="40275508"/>
          <a:ext cx="466078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112059</xdr:colOff>
      <xdr:row>62</xdr:row>
      <xdr:rowOff>885265</xdr:rowOff>
    </xdr:from>
    <xdr:to>
      <xdr:col>11</xdr:col>
      <xdr:colOff>581339</xdr:colOff>
      <xdr:row>62</xdr:row>
      <xdr:rowOff>1280203</xdr:rowOff>
    </xdr:to>
    <xdr:sp macro="" textlink="">
      <xdr:nvSpPr>
        <xdr:cNvPr id="29" name="육각형 28">
          <a:extLst>
            <a:ext uri="{FF2B5EF4-FFF2-40B4-BE49-F238E27FC236}">
              <a16:creationId xmlns:a16="http://schemas.microsoft.com/office/drawing/2014/main" id="{A3EDF1FD-5F43-402B-BE23-150FAE15690B}"/>
            </a:ext>
          </a:extLst>
        </xdr:cNvPr>
        <xdr:cNvSpPr/>
      </xdr:nvSpPr>
      <xdr:spPr>
        <a:xfrm>
          <a:off x="7595988" y="4046844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454960</xdr:colOff>
      <xdr:row>41</xdr:row>
      <xdr:rowOff>1056075</xdr:rowOff>
    </xdr:from>
    <xdr:to>
      <xdr:col>19</xdr:col>
      <xdr:colOff>243883</xdr:colOff>
      <xdr:row>41</xdr:row>
      <xdr:rowOff>1451013</xdr:rowOff>
    </xdr:to>
    <xdr:sp macro="" textlink="">
      <xdr:nvSpPr>
        <xdr:cNvPr id="22" name="육각형 21">
          <a:extLst>
            <a:ext uri="{FF2B5EF4-FFF2-40B4-BE49-F238E27FC236}">
              <a16:creationId xmlns:a16="http://schemas.microsoft.com/office/drawing/2014/main" id="{B5896589-5E37-4541-B4FE-6D3BEEECF460}"/>
            </a:ext>
          </a:extLst>
        </xdr:cNvPr>
        <xdr:cNvSpPr/>
      </xdr:nvSpPr>
      <xdr:spPr>
        <a:xfrm>
          <a:off x="12701389" y="2629732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20</xdr:row>
      <xdr:rowOff>1440367</xdr:rowOff>
    </xdr:from>
    <xdr:to>
      <xdr:col>4</xdr:col>
      <xdr:colOff>232317</xdr:colOff>
      <xdr:row>20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CD736A6D-BB51-4A34-9130-F0F19B70CB87}"/>
            </a:ext>
          </a:extLst>
        </xdr:cNvPr>
        <xdr:cNvSpPr/>
      </xdr:nvSpPr>
      <xdr:spPr>
        <a:xfrm>
          <a:off x="2508095" y="11184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5F479766-AAB4-4DA2-87AE-142EF733511C}"/>
            </a:ext>
          </a:extLst>
        </xdr:cNvPr>
        <xdr:cNvSpPr/>
      </xdr:nvSpPr>
      <xdr:spPr>
        <a:xfrm>
          <a:off x="2849137" y="10993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158E8BE6-207D-4B02-A630-E71DD8A498BE}"/>
            </a:ext>
          </a:extLst>
        </xdr:cNvPr>
        <xdr:cNvSpPr/>
      </xdr:nvSpPr>
      <xdr:spPr>
        <a:xfrm>
          <a:off x="3196683" y="11187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79F90E25-085E-4686-BBDD-35EF6EC69848}"/>
            </a:ext>
          </a:extLst>
        </xdr:cNvPr>
        <xdr:cNvSpPr/>
      </xdr:nvSpPr>
      <xdr:spPr>
        <a:xfrm>
          <a:off x="3205046" y="11581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A6779D20-3AED-4320-B4E2-A5657132FCEE}"/>
            </a:ext>
          </a:extLst>
        </xdr:cNvPr>
        <xdr:cNvSpPr/>
      </xdr:nvSpPr>
      <xdr:spPr>
        <a:xfrm>
          <a:off x="2850995" y="11770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20</xdr:row>
      <xdr:rowOff>1830657</xdr:rowOff>
    </xdr:from>
    <xdr:to>
      <xdr:col>4</xdr:col>
      <xdr:colOff>232317</xdr:colOff>
      <xdr:row>20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18A1AAE9-A92E-4EDA-8800-C4B78A64AE43}"/>
            </a:ext>
          </a:extLst>
        </xdr:cNvPr>
        <xdr:cNvSpPr/>
      </xdr:nvSpPr>
      <xdr:spPr>
        <a:xfrm>
          <a:off x="2508095" y="11574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718648E4-AB56-4A6A-A575-41A87B17568E}"/>
            </a:ext>
          </a:extLst>
        </xdr:cNvPr>
        <xdr:cNvSpPr/>
      </xdr:nvSpPr>
      <xdr:spPr>
        <a:xfrm>
          <a:off x="2508095" y="243670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B72F8054-1D47-4662-AC7F-5367A0C4A46A}"/>
            </a:ext>
          </a:extLst>
        </xdr:cNvPr>
        <xdr:cNvSpPr/>
      </xdr:nvSpPr>
      <xdr:spPr>
        <a:xfrm>
          <a:off x="2849137" y="241756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06B04126-798A-4FE5-8422-0F1F865C6198}"/>
            </a:ext>
          </a:extLst>
        </xdr:cNvPr>
        <xdr:cNvSpPr/>
      </xdr:nvSpPr>
      <xdr:spPr>
        <a:xfrm>
          <a:off x="3196683" y="243698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8087CF91-6C82-4BAE-B3AE-BB8B26B85509}"/>
            </a:ext>
          </a:extLst>
        </xdr:cNvPr>
        <xdr:cNvSpPr/>
      </xdr:nvSpPr>
      <xdr:spPr>
        <a:xfrm>
          <a:off x="3205046" y="247638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E8F223EC-ED84-4B2D-A5C4-BC907A367FD4}"/>
            </a:ext>
          </a:extLst>
        </xdr:cNvPr>
        <xdr:cNvSpPr/>
      </xdr:nvSpPr>
      <xdr:spPr>
        <a:xfrm>
          <a:off x="2850995" y="249534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BB5CBA2E-8383-4BD2-8764-82B3F5A87F5C}"/>
            </a:ext>
          </a:extLst>
        </xdr:cNvPr>
        <xdr:cNvSpPr/>
      </xdr:nvSpPr>
      <xdr:spPr>
        <a:xfrm>
          <a:off x="2508095" y="247573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5114E8DD-70BF-4C76-9ED8-78FF0A13C854}"/>
            </a:ext>
          </a:extLst>
        </xdr:cNvPr>
        <xdr:cNvSpPr/>
      </xdr:nvSpPr>
      <xdr:spPr>
        <a:xfrm>
          <a:off x="2508095" y="37549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A30AC576-6433-46E7-9FD7-6F9561D35147}"/>
            </a:ext>
          </a:extLst>
        </xdr:cNvPr>
        <xdr:cNvSpPr/>
      </xdr:nvSpPr>
      <xdr:spPr>
        <a:xfrm>
          <a:off x="2849137" y="37358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01F879B4-1929-4016-8839-D2DA949FE0CF}"/>
            </a:ext>
          </a:extLst>
        </xdr:cNvPr>
        <xdr:cNvSpPr/>
      </xdr:nvSpPr>
      <xdr:spPr>
        <a:xfrm>
          <a:off x="3196683" y="37552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072A177E-E106-4BB6-88F2-C1C08B81F245}"/>
            </a:ext>
          </a:extLst>
        </xdr:cNvPr>
        <xdr:cNvSpPr/>
      </xdr:nvSpPr>
      <xdr:spPr>
        <a:xfrm>
          <a:off x="3205046" y="37946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8DB78694-ED96-47AC-8716-6B70EAD47255}"/>
            </a:ext>
          </a:extLst>
        </xdr:cNvPr>
        <xdr:cNvSpPr/>
      </xdr:nvSpPr>
      <xdr:spPr>
        <a:xfrm>
          <a:off x="2850995" y="38136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20" name="육각형 19">
          <a:extLst>
            <a:ext uri="{FF2B5EF4-FFF2-40B4-BE49-F238E27FC236}">
              <a16:creationId xmlns:a16="http://schemas.microsoft.com/office/drawing/2014/main" id="{62FBF294-3580-4F42-A63F-2657E770C63D}"/>
            </a:ext>
          </a:extLst>
        </xdr:cNvPr>
        <xdr:cNvSpPr/>
      </xdr:nvSpPr>
      <xdr:spPr>
        <a:xfrm>
          <a:off x="2508095" y="37939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106136</xdr:colOff>
      <xdr:row>20</xdr:row>
      <xdr:rowOff>860051</xdr:rowOff>
    </xdr:from>
    <xdr:to>
      <xdr:col>10</xdr:col>
      <xdr:colOff>580859</xdr:colOff>
      <xdr:row>20</xdr:row>
      <xdr:rowOff>1254989</xdr:rowOff>
    </xdr:to>
    <xdr:sp macro="" textlink="">
      <xdr:nvSpPr>
        <xdr:cNvPr id="22" name="육각형 21">
          <a:extLst>
            <a:ext uri="{FF2B5EF4-FFF2-40B4-BE49-F238E27FC236}">
              <a16:creationId xmlns:a16="http://schemas.microsoft.com/office/drawing/2014/main" id="{7ABF65DF-5524-41B2-9B91-35D4902DA182}"/>
            </a:ext>
          </a:extLst>
        </xdr:cNvPr>
        <xdr:cNvSpPr/>
      </xdr:nvSpPr>
      <xdr:spPr>
        <a:xfrm>
          <a:off x="6909707" y="11759372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100286</xdr:colOff>
      <xdr:row>20</xdr:row>
      <xdr:rowOff>860298</xdr:rowOff>
    </xdr:from>
    <xdr:to>
      <xdr:col>12</xdr:col>
      <xdr:colOff>575009</xdr:colOff>
      <xdr:row>20</xdr:row>
      <xdr:rowOff>1255236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667C65E9-95F0-4159-B72A-CFBBE448EE8B}"/>
            </a:ext>
          </a:extLst>
        </xdr:cNvPr>
        <xdr:cNvSpPr/>
      </xdr:nvSpPr>
      <xdr:spPr>
        <a:xfrm>
          <a:off x="8264572" y="11759619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100693</xdr:colOff>
      <xdr:row>20</xdr:row>
      <xdr:rowOff>469526</xdr:rowOff>
    </xdr:from>
    <xdr:to>
      <xdr:col>11</xdr:col>
      <xdr:colOff>575416</xdr:colOff>
      <xdr:row>20</xdr:row>
      <xdr:rowOff>864464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34AF1AB5-ED61-4C29-833E-C2AAAD3F7B46}"/>
            </a:ext>
          </a:extLst>
        </xdr:cNvPr>
        <xdr:cNvSpPr/>
      </xdr:nvSpPr>
      <xdr:spPr>
        <a:xfrm>
          <a:off x="7387318" y="10213601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91168</xdr:colOff>
      <xdr:row>20</xdr:row>
      <xdr:rowOff>472168</xdr:rowOff>
    </xdr:from>
    <xdr:to>
      <xdr:col>18</xdr:col>
      <xdr:colOff>565891</xdr:colOff>
      <xdr:row>20</xdr:row>
      <xdr:rowOff>867106</xdr:rowOff>
    </xdr:to>
    <xdr:sp macro="" textlink="">
      <xdr:nvSpPr>
        <xdr:cNvPr id="27" name="육각형 26">
          <a:extLst>
            <a:ext uri="{FF2B5EF4-FFF2-40B4-BE49-F238E27FC236}">
              <a16:creationId xmlns:a16="http://schemas.microsoft.com/office/drawing/2014/main" id="{7534D026-98AA-4CA7-BD57-7CB7637AE377}"/>
            </a:ext>
          </a:extLst>
        </xdr:cNvPr>
        <xdr:cNvSpPr/>
      </xdr:nvSpPr>
      <xdr:spPr>
        <a:xfrm>
          <a:off x="12337597" y="11371489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104775</xdr:colOff>
      <xdr:row>20</xdr:row>
      <xdr:rowOff>1247775</xdr:rowOff>
    </xdr:from>
    <xdr:to>
      <xdr:col>18</xdr:col>
      <xdr:colOff>579498</xdr:colOff>
      <xdr:row>20</xdr:row>
      <xdr:rowOff>1642713</xdr:rowOff>
    </xdr:to>
    <xdr:sp macro="" textlink="">
      <xdr:nvSpPr>
        <xdr:cNvPr id="28" name="육각형 27">
          <a:extLst>
            <a:ext uri="{FF2B5EF4-FFF2-40B4-BE49-F238E27FC236}">
              <a16:creationId xmlns:a16="http://schemas.microsoft.com/office/drawing/2014/main" id="{EF83862F-3C5C-4BE4-BF88-1BE327C1089B}"/>
            </a:ext>
          </a:extLst>
        </xdr:cNvPr>
        <xdr:cNvSpPr/>
      </xdr:nvSpPr>
      <xdr:spPr>
        <a:xfrm>
          <a:off x="11934825" y="10991850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107795</xdr:colOff>
      <xdr:row>20</xdr:row>
      <xdr:rowOff>2017208</xdr:rowOff>
    </xdr:from>
    <xdr:to>
      <xdr:col>18</xdr:col>
      <xdr:colOff>577075</xdr:colOff>
      <xdr:row>20</xdr:row>
      <xdr:rowOff>2412146</xdr:rowOff>
    </xdr:to>
    <xdr:sp macro="" textlink="">
      <xdr:nvSpPr>
        <xdr:cNvPr id="29" name="육각형 28">
          <a:extLst>
            <a:ext uri="{FF2B5EF4-FFF2-40B4-BE49-F238E27FC236}">
              <a16:creationId xmlns:a16="http://schemas.microsoft.com/office/drawing/2014/main" id="{6EEE9FCD-9533-4013-A766-5C1D92F6F4B5}"/>
            </a:ext>
          </a:extLst>
        </xdr:cNvPr>
        <xdr:cNvSpPr/>
      </xdr:nvSpPr>
      <xdr:spPr>
        <a:xfrm>
          <a:off x="11937845" y="1176128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122464</xdr:colOff>
      <xdr:row>41</xdr:row>
      <xdr:rowOff>1646464</xdr:rowOff>
    </xdr:from>
    <xdr:to>
      <xdr:col>19</xdr:col>
      <xdr:colOff>591744</xdr:colOff>
      <xdr:row>41</xdr:row>
      <xdr:rowOff>2041402</xdr:rowOff>
    </xdr:to>
    <xdr:sp macro="" textlink="">
      <xdr:nvSpPr>
        <xdr:cNvPr id="30" name="육각형 29">
          <a:extLst>
            <a:ext uri="{FF2B5EF4-FFF2-40B4-BE49-F238E27FC236}">
              <a16:creationId xmlns:a16="http://schemas.microsoft.com/office/drawing/2014/main" id="{2743C157-06E1-4A2C-8F77-94AC9F7C964F}"/>
            </a:ext>
          </a:extLst>
        </xdr:cNvPr>
        <xdr:cNvSpPr/>
      </xdr:nvSpPr>
      <xdr:spPr>
        <a:xfrm>
          <a:off x="12559393" y="24492857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111579</xdr:colOff>
      <xdr:row>41</xdr:row>
      <xdr:rowOff>1635578</xdr:rowOff>
    </xdr:from>
    <xdr:to>
      <xdr:col>17</xdr:col>
      <xdr:colOff>580859</xdr:colOff>
      <xdr:row>41</xdr:row>
      <xdr:rowOff>2030516</xdr:rowOff>
    </xdr:to>
    <xdr:sp macro="" textlink="">
      <xdr:nvSpPr>
        <xdr:cNvPr id="31" name="육각형 30">
          <a:extLst>
            <a:ext uri="{FF2B5EF4-FFF2-40B4-BE49-F238E27FC236}">
              <a16:creationId xmlns:a16="http://schemas.microsoft.com/office/drawing/2014/main" id="{DBA6C14E-7A5A-4D46-88B3-C64DEDD6F1D4}"/>
            </a:ext>
          </a:extLst>
        </xdr:cNvPr>
        <xdr:cNvSpPr/>
      </xdr:nvSpPr>
      <xdr:spPr>
        <a:xfrm>
          <a:off x="11187793" y="2448197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108857</xdr:colOff>
      <xdr:row>41</xdr:row>
      <xdr:rowOff>503464</xdr:rowOff>
    </xdr:from>
    <xdr:to>
      <xdr:col>25</xdr:col>
      <xdr:colOff>578137</xdr:colOff>
      <xdr:row>41</xdr:row>
      <xdr:rowOff>898402</xdr:rowOff>
    </xdr:to>
    <xdr:sp macro="" textlink="">
      <xdr:nvSpPr>
        <xdr:cNvPr id="32" name="육각형 31">
          <a:extLst>
            <a:ext uri="{FF2B5EF4-FFF2-40B4-BE49-F238E27FC236}">
              <a16:creationId xmlns:a16="http://schemas.microsoft.com/office/drawing/2014/main" id="{74E87584-A368-4BCD-B71F-0B89F0EFE4DF}"/>
            </a:ext>
          </a:extLst>
        </xdr:cNvPr>
        <xdr:cNvSpPr/>
      </xdr:nvSpPr>
      <xdr:spPr>
        <a:xfrm>
          <a:off x="17117786" y="2574471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122465</xdr:colOff>
      <xdr:row>62</xdr:row>
      <xdr:rowOff>1251857</xdr:rowOff>
    </xdr:from>
    <xdr:to>
      <xdr:col>11</xdr:col>
      <xdr:colOff>591745</xdr:colOff>
      <xdr:row>62</xdr:row>
      <xdr:rowOff>1646795</xdr:rowOff>
    </xdr:to>
    <xdr:sp macro="" textlink="">
      <xdr:nvSpPr>
        <xdr:cNvPr id="34" name="육각형 33">
          <a:extLst>
            <a:ext uri="{FF2B5EF4-FFF2-40B4-BE49-F238E27FC236}">
              <a16:creationId xmlns:a16="http://schemas.microsoft.com/office/drawing/2014/main" id="{58D45001-EA80-453E-B4D3-71E33A0BD4DE}"/>
            </a:ext>
          </a:extLst>
        </xdr:cNvPr>
        <xdr:cNvSpPr/>
      </xdr:nvSpPr>
      <xdr:spPr>
        <a:xfrm>
          <a:off x="7361465" y="37242750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438151</xdr:colOff>
      <xdr:row>62</xdr:row>
      <xdr:rowOff>1445078</xdr:rowOff>
    </xdr:from>
    <xdr:to>
      <xdr:col>11</xdr:col>
      <xdr:colOff>227074</xdr:colOff>
      <xdr:row>62</xdr:row>
      <xdr:rowOff>1840016</xdr:rowOff>
    </xdr:to>
    <xdr:sp macro="" textlink="">
      <xdr:nvSpPr>
        <xdr:cNvPr id="35" name="육각형 34">
          <a:extLst>
            <a:ext uri="{FF2B5EF4-FFF2-40B4-BE49-F238E27FC236}">
              <a16:creationId xmlns:a16="http://schemas.microsoft.com/office/drawing/2014/main" id="{430BB85F-1F08-4A42-8916-B79482A2AAAC}"/>
            </a:ext>
          </a:extLst>
        </xdr:cNvPr>
        <xdr:cNvSpPr/>
      </xdr:nvSpPr>
      <xdr:spPr>
        <a:xfrm>
          <a:off x="6996794" y="37435971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468087</xdr:colOff>
      <xdr:row>62</xdr:row>
      <xdr:rowOff>1447800</xdr:rowOff>
    </xdr:from>
    <xdr:to>
      <xdr:col>12</xdr:col>
      <xdr:colOff>257010</xdr:colOff>
      <xdr:row>62</xdr:row>
      <xdr:rowOff>1842738</xdr:rowOff>
    </xdr:to>
    <xdr:sp macro="" textlink="">
      <xdr:nvSpPr>
        <xdr:cNvPr id="36" name="육각형 35">
          <a:extLst>
            <a:ext uri="{FF2B5EF4-FFF2-40B4-BE49-F238E27FC236}">
              <a16:creationId xmlns:a16="http://schemas.microsoft.com/office/drawing/2014/main" id="{E1B046E5-8601-4D01-9E23-17A1702ACAA1}"/>
            </a:ext>
          </a:extLst>
        </xdr:cNvPr>
        <xdr:cNvSpPr/>
      </xdr:nvSpPr>
      <xdr:spPr>
        <a:xfrm>
          <a:off x="7707087" y="3743869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108858</xdr:colOff>
      <xdr:row>62</xdr:row>
      <xdr:rowOff>1251857</xdr:rowOff>
    </xdr:from>
    <xdr:to>
      <xdr:col>18</xdr:col>
      <xdr:colOff>578138</xdr:colOff>
      <xdr:row>62</xdr:row>
      <xdr:rowOff>1646795</xdr:rowOff>
    </xdr:to>
    <xdr:sp macro="" textlink="">
      <xdr:nvSpPr>
        <xdr:cNvPr id="37" name="육각형 36">
          <a:extLst>
            <a:ext uri="{FF2B5EF4-FFF2-40B4-BE49-F238E27FC236}">
              <a16:creationId xmlns:a16="http://schemas.microsoft.com/office/drawing/2014/main" id="{B316BA42-82CF-4CDC-9E92-73C8FF3C33BF}"/>
            </a:ext>
          </a:extLst>
        </xdr:cNvPr>
        <xdr:cNvSpPr/>
      </xdr:nvSpPr>
      <xdr:spPr>
        <a:xfrm>
          <a:off x="11865429" y="37242750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111579</xdr:colOff>
      <xdr:row>62</xdr:row>
      <xdr:rowOff>873579</xdr:rowOff>
    </xdr:from>
    <xdr:to>
      <xdr:col>18</xdr:col>
      <xdr:colOff>580859</xdr:colOff>
      <xdr:row>62</xdr:row>
      <xdr:rowOff>1268517</xdr:rowOff>
    </xdr:to>
    <xdr:sp macro="" textlink="">
      <xdr:nvSpPr>
        <xdr:cNvPr id="38" name="육각형 37">
          <a:extLst>
            <a:ext uri="{FF2B5EF4-FFF2-40B4-BE49-F238E27FC236}">
              <a16:creationId xmlns:a16="http://schemas.microsoft.com/office/drawing/2014/main" id="{500A8B81-CBEF-41D9-86C5-4CABBB40655F}"/>
            </a:ext>
          </a:extLst>
        </xdr:cNvPr>
        <xdr:cNvSpPr/>
      </xdr:nvSpPr>
      <xdr:spPr>
        <a:xfrm>
          <a:off x="11868150" y="3686447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108857</xdr:colOff>
      <xdr:row>62</xdr:row>
      <xdr:rowOff>870857</xdr:rowOff>
    </xdr:from>
    <xdr:to>
      <xdr:col>25</xdr:col>
      <xdr:colOff>578137</xdr:colOff>
      <xdr:row>62</xdr:row>
      <xdr:rowOff>1265795</xdr:rowOff>
    </xdr:to>
    <xdr:sp macro="" textlink="">
      <xdr:nvSpPr>
        <xdr:cNvPr id="39" name="육각형 38">
          <a:extLst>
            <a:ext uri="{FF2B5EF4-FFF2-40B4-BE49-F238E27FC236}">
              <a16:creationId xmlns:a16="http://schemas.microsoft.com/office/drawing/2014/main" id="{83824D65-0F26-4727-B11E-F702EA3B9B8A}"/>
            </a:ext>
          </a:extLst>
        </xdr:cNvPr>
        <xdr:cNvSpPr/>
      </xdr:nvSpPr>
      <xdr:spPr>
        <a:xfrm>
          <a:off x="16383000" y="36861750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451757</xdr:colOff>
      <xdr:row>62</xdr:row>
      <xdr:rowOff>1077685</xdr:rowOff>
    </xdr:from>
    <xdr:to>
      <xdr:col>25</xdr:col>
      <xdr:colOff>240680</xdr:colOff>
      <xdr:row>62</xdr:row>
      <xdr:rowOff>1472623</xdr:rowOff>
    </xdr:to>
    <xdr:sp macro="" textlink="">
      <xdr:nvSpPr>
        <xdr:cNvPr id="41" name="육각형 40">
          <a:extLst>
            <a:ext uri="{FF2B5EF4-FFF2-40B4-BE49-F238E27FC236}">
              <a16:creationId xmlns:a16="http://schemas.microsoft.com/office/drawing/2014/main" id="{E54E9527-84DE-42D9-B497-8B8282C12CD6}"/>
            </a:ext>
          </a:extLst>
        </xdr:cNvPr>
        <xdr:cNvSpPr/>
      </xdr:nvSpPr>
      <xdr:spPr>
        <a:xfrm>
          <a:off x="16045543" y="3706857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454478</xdr:colOff>
      <xdr:row>62</xdr:row>
      <xdr:rowOff>1066799</xdr:rowOff>
    </xdr:from>
    <xdr:to>
      <xdr:col>26</xdr:col>
      <xdr:colOff>243401</xdr:colOff>
      <xdr:row>62</xdr:row>
      <xdr:rowOff>1461737</xdr:rowOff>
    </xdr:to>
    <xdr:sp macro="" textlink="">
      <xdr:nvSpPr>
        <xdr:cNvPr id="42" name="육각형 41">
          <a:extLst>
            <a:ext uri="{FF2B5EF4-FFF2-40B4-BE49-F238E27FC236}">
              <a16:creationId xmlns:a16="http://schemas.microsoft.com/office/drawing/2014/main" id="{1A93F490-5AA0-41F9-A7BE-C3F44BF13FE7}"/>
            </a:ext>
          </a:extLst>
        </xdr:cNvPr>
        <xdr:cNvSpPr/>
      </xdr:nvSpPr>
      <xdr:spPr>
        <a:xfrm>
          <a:off x="16728621" y="3705769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451757</xdr:colOff>
      <xdr:row>41</xdr:row>
      <xdr:rowOff>2220686</xdr:rowOff>
    </xdr:from>
    <xdr:to>
      <xdr:col>19</xdr:col>
      <xdr:colOff>240680</xdr:colOff>
      <xdr:row>41</xdr:row>
      <xdr:rowOff>2615624</xdr:rowOff>
    </xdr:to>
    <xdr:sp macro="" textlink="">
      <xdr:nvSpPr>
        <xdr:cNvPr id="14" name="육각형 13">
          <a:extLst>
            <a:ext uri="{FF2B5EF4-FFF2-40B4-BE49-F238E27FC236}">
              <a16:creationId xmlns:a16="http://schemas.microsoft.com/office/drawing/2014/main" id="{A74FE99E-5F66-4410-9774-407F8DF83ACD}"/>
            </a:ext>
          </a:extLst>
        </xdr:cNvPr>
        <xdr:cNvSpPr/>
      </xdr:nvSpPr>
      <xdr:spPr>
        <a:xfrm>
          <a:off x="12698186" y="27461936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454480</xdr:colOff>
      <xdr:row>41</xdr:row>
      <xdr:rowOff>2223408</xdr:rowOff>
    </xdr:from>
    <xdr:to>
      <xdr:col>18</xdr:col>
      <xdr:colOff>243402</xdr:colOff>
      <xdr:row>41</xdr:row>
      <xdr:rowOff>2618346</xdr:rowOff>
    </xdr:to>
    <xdr:sp macro="" textlink="">
      <xdr:nvSpPr>
        <xdr:cNvPr id="21" name="육각형 20">
          <a:extLst>
            <a:ext uri="{FF2B5EF4-FFF2-40B4-BE49-F238E27FC236}">
              <a16:creationId xmlns:a16="http://schemas.microsoft.com/office/drawing/2014/main" id="{7DDBA382-0D9F-4684-B9B9-9D8FE3A81F1E}"/>
            </a:ext>
          </a:extLst>
        </xdr:cNvPr>
        <xdr:cNvSpPr/>
      </xdr:nvSpPr>
      <xdr:spPr>
        <a:xfrm>
          <a:off x="12020551" y="2746465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20</xdr:row>
      <xdr:rowOff>1440367</xdr:rowOff>
    </xdr:from>
    <xdr:to>
      <xdr:col>4</xdr:col>
      <xdr:colOff>232317</xdr:colOff>
      <xdr:row>20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22C7FB2B-B701-439C-92D4-13A66607EA8B}"/>
            </a:ext>
          </a:extLst>
        </xdr:cNvPr>
        <xdr:cNvSpPr/>
      </xdr:nvSpPr>
      <xdr:spPr>
        <a:xfrm>
          <a:off x="2508095" y="12403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22EB2E28-AED8-4E37-B3CA-C18C16B3D742}"/>
            </a:ext>
          </a:extLst>
        </xdr:cNvPr>
        <xdr:cNvSpPr/>
      </xdr:nvSpPr>
      <xdr:spPr>
        <a:xfrm>
          <a:off x="2849137" y="12212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FBA272F1-5E65-4606-A293-F7C4A552BEEA}"/>
            </a:ext>
          </a:extLst>
        </xdr:cNvPr>
        <xdr:cNvSpPr/>
      </xdr:nvSpPr>
      <xdr:spPr>
        <a:xfrm>
          <a:off x="3196683" y="12406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1788695B-82B5-430C-8060-4CB853E9733C}"/>
            </a:ext>
          </a:extLst>
        </xdr:cNvPr>
        <xdr:cNvSpPr/>
      </xdr:nvSpPr>
      <xdr:spPr>
        <a:xfrm>
          <a:off x="3205046" y="12800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C97DF7E8-C5DB-4BE6-9038-161EC04636D3}"/>
            </a:ext>
          </a:extLst>
        </xdr:cNvPr>
        <xdr:cNvSpPr/>
      </xdr:nvSpPr>
      <xdr:spPr>
        <a:xfrm>
          <a:off x="2850995" y="12990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20</xdr:row>
      <xdr:rowOff>1830657</xdr:rowOff>
    </xdr:from>
    <xdr:to>
      <xdr:col>4</xdr:col>
      <xdr:colOff>232317</xdr:colOff>
      <xdr:row>20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3FB87942-4FD2-4661-A9CB-37AE54885D01}"/>
            </a:ext>
          </a:extLst>
        </xdr:cNvPr>
        <xdr:cNvSpPr/>
      </xdr:nvSpPr>
      <xdr:spPr>
        <a:xfrm>
          <a:off x="2508095" y="12793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3713ECAE-B84C-4B85-8711-B5101AB7C5D8}"/>
            </a:ext>
          </a:extLst>
        </xdr:cNvPr>
        <xdr:cNvSpPr/>
      </xdr:nvSpPr>
      <xdr:spPr>
        <a:xfrm>
          <a:off x="2508095" y="26805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1021C81F-9070-4DAF-A6CA-0194EA7C48B4}"/>
            </a:ext>
          </a:extLst>
        </xdr:cNvPr>
        <xdr:cNvSpPr/>
      </xdr:nvSpPr>
      <xdr:spPr>
        <a:xfrm>
          <a:off x="2827366" y="2736104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8EAB17AA-E0E4-4E33-857A-C3CFF29AD973}"/>
            </a:ext>
          </a:extLst>
        </xdr:cNvPr>
        <xdr:cNvSpPr/>
      </xdr:nvSpPr>
      <xdr:spPr>
        <a:xfrm>
          <a:off x="3196683" y="26808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EE75DFC2-40FC-4DB7-B311-A95BF52C3D23}"/>
            </a:ext>
          </a:extLst>
        </xdr:cNvPr>
        <xdr:cNvSpPr/>
      </xdr:nvSpPr>
      <xdr:spPr>
        <a:xfrm>
          <a:off x="3205046" y="27202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BC740206-5FC0-4937-BE9C-DC7A42B153BA}"/>
            </a:ext>
          </a:extLst>
        </xdr:cNvPr>
        <xdr:cNvSpPr/>
      </xdr:nvSpPr>
      <xdr:spPr>
        <a:xfrm>
          <a:off x="2850995" y="27391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F8BFB39B-5630-4520-9EA8-2B29BB379400}"/>
            </a:ext>
          </a:extLst>
        </xdr:cNvPr>
        <xdr:cNvSpPr/>
      </xdr:nvSpPr>
      <xdr:spPr>
        <a:xfrm>
          <a:off x="2508095" y="27195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14" name="육각형 13">
          <a:extLst>
            <a:ext uri="{FF2B5EF4-FFF2-40B4-BE49-F238E27FC236}">
              <a16:creationId xmlns:a16="http://schemas.microsoft.com/office/drawing/2014/main" id="{2BAC902F-EA3D-435A-BF97-BB50037F4048}"/>
            </a:ext>
          </a:extLst>
        </xdr:cNvPr>
        <xdr:cNvSpPr/>
      </xdr:nvSpPr>
      <xdr:spPr>
        <a:xfrm>
          <a:off x="2508095" y="412072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403DEB3E-9F24-437A-952E-C46E45D04CB4}"/>
            </a:ext>
          </a:extLst>
        </xdr:cNvPr>
        <xdr:cNvSpPr/>
      </xdr:nvSpPr>
      <xdr:spPr>
        <a:xfrm>
          <a:off x="2849137" y="410158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386342D7-C868-4AB8-8CDA-0D4773D720FE}"/>
            </a:ext>
          </a:extLst>
        </xdr:cNvPr>
        <xdr:cNvSpPr/>
      </xdr:nvSpPr>
      <xdr:spPr>
        <a:xfrm>
          <a:off x="3196683" y="412100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A64C6AB7-6083-4C6B-A6A7-621D9FC4A0F3}"/>
            </a:ext>
          </a:extLst>
        </xdr:cNvPr>
        <xdr:cNvSpPr/>
      </xdr:nvSpPr>
      <xdr:spPr>
        <a:xfrm>
          <a:off x="3205046" y="416040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95D3CF71-CA56-4084-AEF1-0746FFB12186}"/>
            </a:ext>
          </a:extLst>
        </xdr:cNvPr>
        <xdr:cNvSpPr/>
      </xdr:nvSpPr>
      <xdr:spPr>
        <a:xfrm>
          <a:off x="2850995" y="417936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F221609C-7200-4E72-8ED8-E609CC279942}"/>
            </a:ext>
          </a:extLst>
        </xdr:cNvPr>
        <xdr:cNvSpPr/>
      </xdr:nvSpPr>
      <xdr:spPr>
        <a:xfrm>
          <a:off x="2508095" y="415975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461281</xdr:colOff>
      <xdr:row>20</xdr:row>
      <xdr:rowOff>1451883</xdr:rowOff>
    </xdr:from>
    <xdr:to>
      <xdr:col>12</xdr:col>
      <xdr:colOff>250204</xdr:colOff>
      <xdr:row>20</xdr:row>
      <xdr:rowOff>1846821</xdr:rowOff>
    </xdr:to>
    <xdr:sp macro="" textlink="">
      <xdr:nvSpPr>
        <xdr:cNvPr id="20" name="육각형 19">
          <a:extLst>
            <a:ext uri="{FF2B5EF4-FFF2-40B4-BE49-F238E27FC236}">
              <a16:creationId xmlns:a16="http://schemas.microsoft.com/office/drawing/2014/main" id="{EDAEC026-5B36-438A-8645-876145C5EAEA}"/>
            </a:ext>
          </a:extLst>
        </xdr:cNvPr>
        <xdr:cNvSpPr/>
      </xdr:nvSpPr>
      <xdr:spPr>
        <a:xfrm>
          <a:off x="8005081" y="12415158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451756</xdr:colOff>
      <xdr:row>20</xdr:row>
      <xdr:rowOff>1442358</xdr:rowOff>
    </xdr:from>
    <xdr:to>
      <xdr:col>11</xdr:col>
      <xdr:colOff>240679</xdr:colOff>
      <xdr:row>20</xdr:row>
      <xdr:rowOff>1837296</xdr:rowOff>
    </xdr:to>
    <xdr:sp macro="" textlink="">
      <xdr:nvSpPr>
        <xdr:cNvPr id="21" name="육각형 20">
          <a:extLst>
            <a:ext uri="{FF2B5EF4-FFF2-40B4-BE49-F238E27FC236}">
              <a16:creationId xmlns:a16="http://schemas.microsoft.com/office/drawing/2014/main" id="{7B48BEF2-A495-402B-AD26-96C3207FFB7B}"/>
            </a:ext>
          </a:extLst>
        </xdr:cNvPr>
        <xdr:cNvSpPr/>
      </xdr:nvSpPr>
      <xdr:spPr>
        <a:xfrm>
          <a:off x="7309756" y="12405633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108856</xdr:colOff>
      <xdr:row>20</xdr:row>
      <xdr:rowOff>1251858</xdr:rowOff>
    </xdr:from>
    <xdr:to>
      <xdr:col>11</xdr:col>
      <xdr:colOff>583579</xdr:colOff>
      <xdr:row>20</xdr:row>
      <xdr:rowOff>1646796</xdr:rowOff>
    </xdr:to>
    <xdr:sp macro="" textlink="">
      <xdr:nvSpPr>
        <xdr:cNvPr id="22" name="육각형 21">
          <a:extLst>
            <a:ext uri="{FF2B5EF4-FFF2-40B4-BE49-F238E27FC236}">
              <a16:creationId xmlns:a16="http://schemas.microsoft.com/office/drawing/2014/main" id="{33E6DC01-4516-438A-9749-2847369EF7D4}"/>
            </a:ext>
          </a:extLst>
        </xdr:cNvPr>
        <xdr:cNvSpPr/>
      </xdr:nvSpPr>
      <xdr:spPr>
        <a:xfrm>
          <a:off x="7652656" y="12215133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95250</xdr:colOff>
      <xdr:row>20</xdr:row>
      <xdr:rowOff>876300</xdr:rowOff>
    </xdr:from>
    <xdr:to>
      <xdr:col>18</xdr:col>
      <xdr:colOff>569973</xdr:colOff>
      <xdr:row>20</xdr:row>
      <xdr:rowOff>1271238</xdr:rowOff>
    </xdr:to>
    <xdr:sp macro="" textlink="">
      <xdr:nvSpPr>
        <xdr:cNvPr id="23" name="육각형 22">
          <a:extLst>
            <a:ext uri="{FF2B5EF4-FFF2-40B4-BE49-F238E27FC236}">
              <a16:creationId xmlns:a16="http://schemas.microsoft.com/office/drawing/2014/main" id="{CA9A9FA1-3833-430E-B011-4DDF9395A866}"/>
            </a:ext>
          </a:extLst>
        </xdr:cNvPr>
        <xdr:cNvSpPr/>
      </xdr:nvSpPr>
      <xdr:spPr>
        <a:xfrm>
          <a:off x="12439650" y="11839575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104775</xdr:colOff>
      <xdr:row>20</xdr:row>
      <xdr:rowOff>485775</xdr:rowOff>
    </xdr:from>
    <xdr:to>
      <xdr:col>25</xdr:col>
      <xdr:colOff>579498</xdr:colOff>
      <xdr:row>20</xdr:row>
      <xdr:rowOff>880713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D942CF01-41D8-4DC2-A7E0-FD3D662AB20B}"/>
            </a:ext>
          </a:extLst>
        </xdr:cNvPr>
        <xdr:cNvSpPr/>
      </xdr:nvSpPr>
      <xdr:spPr>
        <a:xfrm>
          <a:off x="17249775" y="11449050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95250</xdr:colOff>
      <xdr:row>20</xdr:row>
      <xdr:rowOff>876300</xdr:rowOff>
    </xdr:from>
    <xdr:to>
      <xdr:col>25</xdr:col>
      <xdr:colOff>569973</xdr:colOff>
      <xdr:row>20</xdr:row>
      <xdr:rowOff>1271238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1862F543-25ED-4E7B-9A0D-F92E1AA44686}"/>
            </a:ext>
          </a:extLst>
        </xdr:cNvPr>
        <xdr:cNvSpPr/>
      </xdr:nvSpPr>
      <xdr:spPr>
        <a:xfrm>
          <a:off x="17240250" y="11839575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104775</xdr:colOff>
      <xdr:row>20</xdr:row>
      <xdr:rowOff>1257300</xdr:rowOff>
    </xdr:from>
    <xdr:to>
      <xdr:col>25</xdr:col>
      <xdr:colOff>579498</xdr:colOff>
      <xdr:row>20</xdr:row>
      <xdr:rowOff>1652238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4201D30F-1098-4087-BF1B-C8D52E14CDD1}"/>
            </a:ext>
          </a:extLst>
        </xdr:cNvPr>
        <xdr:cNvSpPr/>
      </xdr:nvSpPr>
      <xdr:spPr>
        <a:xfrm>
          <a:off x="17249775" y="12220575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457200</xdr:colOff>
      <xdr:row>20</xdr:row>
      <xdr:rowOff>1447800</xdr:rowOff>
    </xdr:from>
    <xdr:to>
      <xdr:col>26</xdr:col>
      <xdr:colOff>246123</xdr:colOff>
      <xdr:row>20</xdr:row>
      <xdr:rowOff>1842738</xdr:rowOff>
    </xdr:to>
    <xdr:sp macro="" textlink="">
      <xdr:nvSpPr>
        <xdr:cNvPr id="27" name="육각형 26">
          <a:extLst>
            <a:ext uri="{FF2B5EF4-FFF2-40B4-BE49-F238E27FC236}">
              <a16:creationId xmlns:a16="http://schemas.microsoft.com/office/drawing/2014/main" id="{F90A4A05-10D5-4D25-8231-39F72152C108}"/>
            </a:ext>
          </a:extLst>
        </xdr:cNvPr>
        <xdr:cNvSpPr/>
      </xdr:nvSpPr>
      <xdr:spPr>
        <a:xfrm>
          <a:off x="17602200" y="12411075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104775</xdr:colOff>
      <xdr:row>20</xdr:row>
      <xdr:rowOff>1257300</xdr:rowOff>
    </xdr:from>
    <xdr:to>
      <xdr:col>26</xdr:col>
      <xdr:colOff>579498</xdr:colOff>
      <xdr:row>20</xdr:row>
      <xdr:rowOff>1652238</xdr:rowOff>
    </xdr:to>
    <xdr:sp macro="" textlink="">
      <xdr:nvSpPr>
        <xdr:cNvPr id="28" name="육각형 27">
          <a:extLst>
            <a:ext uri="{FF2B5EF4-FFF2-40B4-BE49-F238E27FC236}">
              <a16:creationId xmlns:a16="http://schemas.microsoft.com/office/drawing/2014/main" id="{0452DCAE-9402-4D9F-B8C9-A448320B4480}"/>
            </a:ext>
          </a:extLst>
        </xdr:cNvPr>
        <xdr:cNvSpPr/>
      </xdr:nvSpPr>
      <xdr:spPr>
        <a:xfrm>
          <a:off x="17935575" y="12220575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26</xdr:col>
      <xdr:colOff>466725</xdr:colOff>
      <xdr:row>20</xdr:row>
      <xdr:rowOff>1066800</xdr:rowOff>
    </xdr:from>
    <xdr:to>
      <xdr:col>27</xdr:col>
      <xdr:colOff>255648</xdr:colOff>
      <xdr:row>20</xdr:row>
      <xdr:rowOff>1461738</xdr:rowOff>
    </xdr:to>
    <xdr:sp macro="" textlink="">
      <xdr:nvSpPr>
        <xdr:cNvPr id="29" name="육각형 28">
          <a:extLst>
            <a:ext uri="{FF2B5EF4-FFF2-40B4-BE49-F238E27FC236}">
              <a16:creationId xmlns:a16="http://schemas.microsoft.com/office/drawing/2014/main" id="{F80443DD-1450-4446-8279-649E2D3477CE}"/>
            </a:ext>
          </a:extLst>
        </xdr:cNvPr>
        <xdr:cNvSpPr/>
      </xdr:nvSpPr>
      <xdr:spPr>
        <a:xfrm>
          <a:off x="18297525" y="12030075"/>
          <a:ext cx="474723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449036</xdr:colOff>
      <xdr:row>41</xdr:row>
      <xdr:rowOff>1442358</xdr:rowOff>
    </xdr:from>
    <xdr:to>
      <xdr:col>11</xdr:col>
      <xdr:colOff>237959</xdr:colOff>
      <xdr:row>41</xdr:row>
      <xdr:rowOff>1837296</xdr:rowOff>
    </xdr:to>
    <xdr:sp macro="" textlink="">
      <xdr:nvSpPr>
        <xdr:cNvPr id="30" name="육각형 29">
          <a:extLst>
            <a:ext uri="{FF2B5EF4-FFF2-40B4-BE49-F238E27FC236}">
              <a16:creationId xmlns:a16="http://schemas.microsoft.com/office/drawing/2014/main" id="{7EB3E724-BC8C-4B85-8A1B-A638615FCE7F}"/>
            </a:ext>
          </a:extLst>
        </xdr:cNvPr>
        <xdr:cNvSpPr/>
      </xdr:nvSpPr>
      <xdr:spPr>
        <a:xfrm>
          <a:off x="7252607" y="26914929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99332</xdr:colOff>
      <xdr:row>41</xdr:row>
      <xdr:rowOff>1251857</xdr:rowOff>
    </xdr:from>
    <xdr:to>
      <xdr:col>17</xdr:col>
      <xdr:colOff>568613</xdr:colOff>
      <xdr:row>41</xdr:row>
      <xdr:rowOff>1646795</xdr:rowOff>
    </xdr:to>
    <xdr:sp macro="" textlink="">
      <xdr:nvSpPr>
        <xdr:cNvPr id="31" name="육각형 30">
          <a:extLst>
            <a:ext uri="{FF2B5EF4-FFF2-40B4-BE49-F238E27FC236}">
              <a16:creationId xmlns:a16="http://schemas.microsoft.com/office/drawing/2014/main" id="{F50A7D4D-BCE3-406D-AC6C-FB9F30EB9EFC}"/>
            </a:ext>
          </a:extLst>
        </xdr:cNvPr>
        <xdr:cNvSpPr/>
      </xdr:nvSpPr>
      <xdr:spPr>
        <a:xfrm>
          <a:off x="11757932" y="27493232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115659</xdr:colOff>
      <xdr:row>41</xdr:row>
      <xdr:rowOff>1249136</xdr:rowOff>
    </xdr:from>
    <xdr:to>
      <xdr:col>19</xdr:col>
      <xdr:colOff>584940</xdr:colOff>
      <xdr:row>41</xdr:row>
      <xdr:rowOff>1644074</xdr:rowOff>
    </xdr:to>
    <xdr:sp macro="" textlink="">
      <xdr:nvSpPr>
        <xdr:cNvPr id="32" name="육각형 31">
          <a:extLst>
            <a:ext uri="{FF2B5EF4-FFF2-40B4-BE49-F238E27FC236}">
              <a16:creationId xmlns:a16="http://schemas.microsoft.com/office/drawing/2014/main" id="{E19081F4-8D51-4EB8-BA5A-F1391CAE6DE8}"/>
            </a:ext>
          </a:extLst>
        </xdr:cNvPr>
        <xdr:cNvSpPr/>
      </xdr:nvSpPr>
      <xdr:spPr>
        <a:xfrm>
          <a:off x="13145859" y="27490511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114181</xdr:colOff>
      <xdr:row>41</xdr:row>
      <xdr:rowOff>1246532</xdr:rowOff>
    </xdr:from>
    <xdr:to>
      <xdr:col>25</xdr:col>
      <xdr:colOff>583462</xdr:colOff>
      <xdr:row>41</xdr:row>
      <xdr:rowOff>1641470</xdr:rowOff>
    </xdr:to>
    <xdr:sp macro="" textlink="">
      <xdr:nvSpPr>
        <xdr:cNvPr id="33" name="육각형 32">
          <a:extLst>
            <a:ext uri="{FF2B5EF4-FFF2-40B4-BE49-F238E27FC236}">
              <a16:creationId xmlns:a16="http://schemas.microsoft.com/office/drawing/2014/main" id="{63E4C0D8-D670-45D7-B67E-168A02AB285B}"/>
            </a:ext>
          </a:extLst>
        </xdr:cNvPr>
        <xdr:cNvSpPr/>
      </xdr:nvSpPr>
      <xdr:spPr>
        <a:xfrm>
          <a:off x="17300594" y="27411293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109211</xdr:colOff>
      <xdr:row>41</xdr:row>
      <xdr:rowOff>868845</xdr:rowOff>
    </xdr:from>
    <xdr:to>
      <xdr:col>25</xdr:col>
      <xdr:colOff>578492</xdr:colOff>
      <xdr:row>41</xdr:row>
      <xdr:rowOff>1263783</xdr:rowOff>
    </xdr:to>
    <xdr:sp macro="" textlink="">
      <xdr:nvSpPr>
        <xdr:cNvPr id="34" name="육각형 33">
          <a:extLst>
            <a:ext uri="{FF2B5EF4-FFF2-40B4-BE49-F238E27FC236}">
              <a16:creationId xmlns:a16="http://schemas.microsoft.com/office/drawing/2014/main" id="{8B5E8937-6CB9-4F6B-8F67-BFB1EA0CD6D4}"/>
            </a:ext>
          </a:extLst>
        </xdr:cNvPr>
        <xdr:cNvSpPr/>
      </xdr:nvSpPr>
      <xdr:spPr>
        <a:xfrm>
          <a:off x="17295624" y="27033606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98917</xdr:colOff>
      <xdr:row>41</xdr:row>
      <xdr:rowOff>496483</xdr:rowOff>
    </xdr:from>
    <xdr:to>
      <xdr:col>25</xdr:col>
      <xdr:colOff>568198</xdr:colOff>
      <xdr:row>41</xdr:row>
      <xdr:rowOff>891421</xdr:rowOff>
    </xdr:to>
    <xdr:sp macro="" textlink="">
      <xdr:nvSpPr>
        <xdr:cNvPr id="35" name="육각형 34">
          <a:extLst>
            <a:ext uri="{FF2B5EF4-FFF2-40B4-BE49-F238E27FC236}">
              <a16:creationId xmlns:a16="http://schemas.microsoft.com/office/drawing/2014/main" id="{48C822A6-FFBF-4189-BCFE-DD65C4CC2035}"/>
            </a:ext>
          </a:extLst>
        </xdr:cNvPr>
        <xdr:cNvSpPr/>
      </xdr:nvSpPr>
      <xdr:spPr>
        <a:xfrm>
          <a:off x="17107846" y="26513340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108856</xdr:colOff>
      <xdr:row>62</xdr:row>
      <xdr:rowOff>1251858</xdr:rowOff>
    </xdr:from>
    <xdr:to>
      <xdr:col>25</xdr:col>
      <xdr:colOff>578137</xdr:colOff>
      <xdr:row>62</xdr:row>
      <xdr:rowOff>1646796</xdr:rowOff>
    </xdr:to>
    <xdr:sp macro="" textlink="">
      <xdr:nvSpPr>
        <xdr:cNvPr id="36" name="육각형 35">
          <a:extLst>
            <a:ext uri="{FF2B5EF4-FFF2-40B4-BE49-F238E27FC236}">
              <a16:creationId xmlns:a16="http://schemas.microsoft.com/office/drawing/2014/main" id="{2D531FC2-74C7-48EC-B26F-CF39DFDADBEB}"/>
            </a:ext>
          </a:extLst>
        </xdr:cNvPr>
        <xdr:cNvSpPr/>
      </xdr:nvSpPr>
      <xdr:spPr>
        <a:xfrm>
          <a:off x="17117785" y="41705894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451756</xdr:colOff>
      <xdr:row>62</xdr:row>
      <xdr:rowOff>1445080</xdr:rowOff>
    </xdr:from>
    <xdr:to>
      <xdr:col>26</xdr:col>
      <xdr:colOff>240680</xdr:colOff>
      <xdr:row>62</xdr:row>
      <xdr:rowOff>1840018</xdr:rowOff>
    </xdr:to>
    <xdr:sp macro="" textlink="">
      <xdr:nvSpPr>
        <xdr:cNvPr id="37" name="육각형 36">
          <a:extLst>
            <a:ext uri="{FF2B5EF4-FFF2-40B4-BE49-F238E27FC236}">
              <a16:creationId xmlns:a16="http://schemas.microsoft.com/office/drawing/2014/main" id="{4C6640D4-F8AF-47AA-B3B9-8064AA6FD956}"/>
            </a:ext>
          </a:extLst>
        </xdr:cNvPr>
        <xdr:cNvSpPr/>
      </xdr:nvSpPr>
      <xdr:spPr>
        <a:xfrm>
          <a:off x="17460685" y="41899116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454477</xdr:colOff>
      <xdr:row>62</xdr:row>
      <xdr:rowOff>1828801</xdr:rowOff>
    </xdr:from>
    <xdr:to>
      <xdr:col>26</xdr:col>
      <xdr:colOff>243401</xdr:colOff>
      <xdr:row>62</xdr:row>
      <xdr:rowOff>2223739</xdr:rowOff>
    </xdr:to>
    <xdr:sp macro="" textlink="">
      <xdr:nvSpPr>
        <xdr:cNvPr id="38" name="육각형 37">
          <a:extLst>
            <a:ext uri="{FF2B5EF4-FFF2-40B4-BE49-F238E27FC236}">
              <a16:creationId xmlns:a16="http://schemas.microsoft.com/office/drawing/2014/main" id="{228E71E9-FCF3-42BE-9EC3-2D217D375BB5}"/>
            </a:ext>
          </a:extLst>
        </xdr:cNvPr>
        <xdr:cNvSpPr/>
      </xdr:nvSpPr>
      <xdr:spPr>
        <a:xfrm>
          <a:off x="17463406" y="42282837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103412</xdr:colOff>
      <xdr:row>62</xdr:row>
      <xdr:rowOff>2008416</xdr:rowOff>
    </xdr:from>
    <xdr:to>
      <xdr:col>25</xdr:col>
      <xdr:colOff>572693</xdr:colOff>
      <xdr:row>62</xdr:row>
      <xdr:rowOff>2403354</xdr:rowOff>
    </xdr:to>
    <xdr:sp macro="" textlink="">
      <xdr:nvSpPr>
        <xdr:cNvPr id="39" name="육각형 38">
          <a:extLst>
            <a:ext uri="{FF2B5EF4-FFF2-40B4-BE49-F238E27FC236}">
              <a16:creationId xmlns:a16="http://schemas.microsoft.com/office/drawing/2014/main" id="{9A29E718-9A06-4097-8ECD-5F5149CB33CD}"/>
            </a:ext>
          </a:extLst>
        </xdr:cNvPr>
        <xdr:cNvSpPr/>
      </xdr:nvSpPr>
      <xdr:spPr>
        <a:xfrm>
          <a:off x="17112341" y="42462452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446313</xdr:colOff>
      <xdr:row>62</xdr:row>
      <xdr:rowOff>1834244</xdr:rowOff>
    </xdr:from>
    <xdr:to>
      <xdr:col>25</xdr:col>
      <xdr:colOff>235236</xdr:colOff>
      <xdr:row>62</xdr:row>
      <xdr:rowOff>2229182</xdr:rowOff>
    </xdr:to>
    <xdr:sp macro="" textlink="">
      <xdr:nvSpPr>
        <xdr:cNvPr id="40" name="육각형 39">
          <a:extLst>
            <a:ext uri="{FF2B5EF4-FFF2-40B4-BE49-F238E27FC236}">
              <a16:creationId xmlns:a16="http://schemas.microsoft.com/office/drawing/2014/main" id="{5A06ABCA-546F-4266-B970-F024BBA6046E}"/>
            </a:ext>
          </a:extLst>
        </xdr:cNvPr>
        <xdr:cNvSpPr/>
      </xdr:nvSpPr>
      <xdr:spPr>
        <a:xfrm>
          <a:off x="16774884" y="42288280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449034</xdr:colOff>
      <xdr:row>62</xdr:row>
      <xdr:rowOff>1455966</xdr:rowOff>
    </xdr:from>
    <xdr:to>
      <xdr:col>25</xdr:col>
      <xdr:colOff>237957</xdr:colOff>
      <xdr:row>62</xdr:row>
      <xdr:rowOff>1850904</xdr:rowOff>
    </xdr:to>
    <xdr:sp macro="" textlink="">
      <xdr:nvSpPr>
        <xdr:cNvPr id="41" name="육각형 40">
          <a:extLst>
            <a:ext uri="{FF2B5EF4-FFF2-40B4-BE49-F238E27FC236}">
              <a16:creationId xmlns:a16="http://schemas.microsoft.com/office/drawing/2014/main" id="{C5C2C899-E900-4A1E-B236-886C61A5A450}"/>
            </a:ext>
          </a:extLst>
        </xdr:cNvPr>
        <xdr:cNvSpPr/>
      </xdr:nvSpPr>
      <xdr:spPr>
        <a:xfrm>
          <a:off x="16777605" y="41910002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449036</xdr:colOff>
      <xdr:row>62</xdr:row>
      <xdr:rowOff>1442357</xdr:rowOff>
    </xdr:from>
    <xdr:to>
      <xdr:col>18</xdr:col>
      <xdr:colOff>237959</xdr:colOff>
      <xdr:row>62</xdr:row>
      <xdr:rowOff>1837295</xdr:rowOff>
    </xdr:to>
    <xdr:sp macro="" textlink="">
      <xdr:nvSpPr>
        <xdr:cNvPr id="42" name="육각형 41">
          <a:extLst>
            <a:ext uri="{FF2B5EF4-FFF2-40B4-BE49-F238E27FC236}">
              <a16:creationId xmlns:a16="http://schemas.microsoft.com/office/drawing/2014/main" id="{251DC9C0-E8A7-4330-BEC7-97F46425D5AB}"/>
            </a:ext>
          </a:extLst>
        </xdr:cNvPr>
        <xdr:cNvSpPr/>
      </xdr:nvSpPr>
      <xdr:spPr>
        <a:xfrm>
          <a:off x="12015107" y="41896393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97972</xdr:colOff>
      <xdr:row>62</xdr:row>
      <xdr:rowOff>1254578</xdr:rowOff>
    </xdr:from>
    <xdr:to>
      <xdr:col>17</xdr:col>
      <xdr:colOff>567253</xdr:colOff>
      <xdr:row>62</xdr:row>
      <xdr:rowOff>1649516</xdr:rowOff>
    </xdr:to>
    <xdr:sp macro="" textlink="">
      <xdr:nvSpPr>
        <xdr:cNvPr id="43" name="육각형 42">
          <a:extLst>
            <a:ext uri="{FF2B5EF4-FFF2-40B4-BE49-F238E27FC236}">
              <a16:creationId xmlns:a16="http://schemas.microsoft.com/office/drawing/2014/main" id="{AA00EBE4-2FF9-4C6F-9208-1BB06CE18112}"/>
            </a:ext>
          </a:extLst>
        </xdr:cNvPr>
        <xdr:cNvSpPr/>
      </xdr:nvSpPr>
      <xdr:spPr>
        <a:xfrm>
          <a:off x="11664043" y="41613364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454478</xdr:colOff>
      <xdr:row>62</xdr:row>
      <xdr:rowOff>1828800</xdr:rowOff>
    </xdr:from>
    <xdr:to>
      <xdr:col>19</xdr:col>
      <xdr:colOff>243402</xdr:colOff>
      <xdr:row>62</xdr:row>
      <xdr:rowOff>2223738</xdr:rowOff>
    </xdr:to>
    <xdr:sp macro="" textlink="">
      <xdr:nvSpPr>
        <xdr:cNvPr id="44" name="육각형 43">
          <a:extLst>
            <a:ext uri="{FF2B5EF4-FFF2-40B4-BE49-F238E27FC236}">
              <a16:creationId xmlns:a16="http://schemas.microsoft.com/office/drawing/2014/main" id="{38BFE9BF-856A-4D56-89FF-646179B83129}"/>
            </a:ext>
          </a:extLst>
        </xdr:cNvPr>
        <xdr:cNvSpPr/>
      </xdr:nvSpPr>
      <xdr:spPr>
        <a:xfrm>
          <a:off x="12700907" y="42282836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117021</xdr:colOff>
      <xdr:row>62</xdr:row>
      <xdr:rowOff>2008414</xdr:rowOff>
    </xdr:from>
    <xdr:to>
      <xdr:col>19</xdr:col>
      <xdr:colOff>586302</xdr:colOff>
      <xdr:row>62</xdr:row>
      <xdr:rowOff>2403352</xdr:rowOff>
    </xdr:to>
    <xdr:sp macro="" textlink="">
      <xdr:nvSpPr>
        <xdr:cNvPr id="45" name="육각형 44">
          <a:extLst>
            <a:ext uri="{FF2B5EF4-FFF2-40B4-BE49-F238E27FC236}">
              <a16:creationId xmlns:a16="http://schemas.microsoft.com/office/drawing/2014/main" id="{B4ABB1C3-C53A-40A5-A09B-ADA126D2C77F}"/>
            </a:ext>
          </a:extLst>
        </xdr:cNvPr>
        <xdr:cNvSpPr/>
      </xdr:nvSpPr>
      <xdr:spPr>
        <a:xfrm>
          <a:off x="13043807" y="42462450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108857</xdr:colOff>
      <xdr:row>62</xdr:row>
      <xdr:rowOff>1251857</xdr:rowOff>
    </xdr:from>
    <xdr:to>
      <xdr:col>11</xdr:col>
      <xdr:colOff>578138</xdr:colOff>
      <xdr:row>62</xdr:row>
      <xdr:rowOff>1646795</xdr:rowOff>
    </xdr:to>
    <xdr:sp macro="" textlink="">
      <xdr:nvSpPr>
        <xdr:cNvPr id="46" name="육각형 45">
          <a:extLst>
            <a:ext uri="{FF2B5EF4-FFF2-40B4-BE49-F238E27FC236}">
              <a16:creationId xmlns:a16="http://schemas.microsoft.com/office/drawing/2014/main" id="{7F05DD84-BAB9-4561-BE26-9A17032A3DD9}"/>
            </a:ext>
          </a:extLst>
        </xdr:cNvPr>
        <xdr:cNvSpPr/>
      </xdr:nvSpPr>
      <xdr:spPr>
        <a:xfrm>
          <a:off x="7592786" y="41705893"/>
          <a:ext cx="469281" cy="394938"/>
        </a:xfrm>
        <a:prstGeom prst="hexagon">
          <a:avLst>
            <a:gd name="adj" fmla="val 29107"/>
            <a:gd name="vf" fmla="val 115470"/>
          </a:avLst>
        </a:prstGeom>
        <a:solidFill>
          <a:srgbClr val="FF0000">
            <a:alpha val="53000"/>
          </a:srgb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122463</xdr:colOff>
      <xdr:row>41</xdr:row>
      <xdr:rowOff>870857</xdr:rowOff>
    </xdr:from>
    <xdr:to>
      <xdr:col>25</xdr:col>
      <xdr:colOff>591743</xdr:colOff>
      <xdr:row>41</xdr:row>
      <xdr:rowOff>1265795</xdr:rowOff>
    </xdr:to>
    <xdr:sp macro="" textlink="">
      <xdr:nvSpPr>
        <xdr:cNvPr id="47" name="육각형 46">
          <a:extLst>
            <a:ext uri="{FF2B5EF4-FFF2-40B4-BE49-F238E27FC236}">
              <a16:creationId xmlns:a16="http://schemas.microsoft.com/office/drawing/2014/main" id="{2F559D17-6021-4B62-A5A4-95D1B63EBA86}"/>
            </a:ext>
          </a:extLst>
        </xdr:cNvPr>
        <xdr:cNvSpPr/>
      </xdr:nvSpPr>
      <xdr:spPr>
        <a:xfrm>
          <a:off x="17131392" y="2698296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20</xdr:row>
      <xdr:rowOff>1440367</xdr:rowOff>
    </xdr:from>
    <xdr:to>
      <xdr:col>4</xdr:col>
      <xdr:colOff>232317</xdr:colOff>
      <xdr:row>20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E568C9F8-D620-44B4-B14E-C3E66E5D3006}"/>
            </a:ext>
          </a:extLst>
        </xdr:cNvPr>
        <xdr:cNvSpPr/>
      </xdr:nvSpPr>
      <xdr:spPr>
        <a:xfrm>
          <a:off x="2508095" y="11184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33D762B1-8C21-4829-A87D-6B8A6093CEF4}"/>
            </a:ext>
          </a:extLst>
        </xdr:cNvPr>
        <xdr:cNvSpPr/>
      </xdr:nvSpPr>
      <xdr:spPr>
        <a:xfrm>
          <a:off x="2849137" y="10993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1E80FC7D-F45D-4E90-AAA2-08D5AB9CC657}"/>
            </a:ext>
          </a:extLst>
        </xdr:cNvPr>
        <xdr:cNvSpPr/>
      </xdr:nvSpPr>
      <xdr:spPr>
        <a:xfrm>
          <a:off x="3196683" y="11187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BE10637A-DBEE-4D26-899E-C6BE6A9A73B4}"/>
            </a:ext>
          </a:extLst>
        </xdr:cNvPr>
        <xdr:cNvSpPr/>
      </xdr:nvSpPr>
      <xdr:spPr>
        <a:xfrm>
          <a:off x="3205046" y="11581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D1D7206D-3E67-4F4E-9574-D02878C3B267}"/>
            </a:ext>
          </a:extLst>
        </xdr:cNvPr>
        <xdr:cNvSpPr/>
      </xdr:nvSpPr>
      <xdr:spPr>
        <a:xfrm>
          <a:off x="2850995" y="11770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20</xdr:row>
      <xdr:rowOff>1830657</xdr:rowOff>
    </xdr:from>
    <xdr:to>
      <xdr:col>4</xdr:col>
      <xdr:colOff>232317</xdr:colOff>
      <xdr:row>20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846D368C-19AD-489D-B3FC-31543311CB89}"/>
            </a:ext>
          </a:extLst>
        </xdr:cNvPr>
        <xdr:cNvSpPr/>
      </xdr:nvSpPr>
      <xdr:spPr>
        <a:xfrm>
          <a:off x="2508095" y="11574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EA20CAF2-CC83-4499-B920-4412659901D9}"/>
            </a:ext>
          </a:extLst>
        </xdr:cNvPr>
        <xdr:cNvSpPr/>
      </xdr:nvSpPr>
      <xdr:spPr>
        <a:xfrm>
          <a:off x="2508095" y="243670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5514181C-00FD-491E-90BC-E75751C77845}"/>
            </a:ext>
          </a:extLst>
        </xdr:cNvPr>
        <xdr:cNvSpPr/>
      </xdr:nvSpPr>
      <xdr:spPr>
        <a:xfrm>
          <a:off x="2849137" y="241756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801BB863-0AC5-4703-A92A-A3CB50017E27}"/>
            </a:ext>
          </a:extLst>
        </xdr:cNvPr>
        <xdr:cNvSpPr/>
      </xdr:nvSpPr>
      <xdr:spPr>
        <a:xfrm>
          <a:off x="3196683" y="243698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3736521C-84CE-4729-9DEF-AF88491A8662}"/>
            </a:ext>
          </a:extLst>
        </xdr:cNvPr>
        <xdr:cNvSpPr/>
      </xdr:nvSpPr>
      <xdr:spPr>
        <a:xfrm>
          <a:off x="3205046" y="247638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A53B0323-1370-4E46-B0E3-054C36D4B234}"/>
            </a:ext>
          </a:extLst>
        </xdr:cNvPr>
        <xdr:cNvSpPr/>
      </xdr:nvSpPr>
      <xdr:spPr>
        <a:xfrm>
          <a:off x="2850995" y="249534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933A7BA6-FB41-447E-995F-AC89B5923EAE}"/>
            </a:ext>
          </a:extLst>
        </xdr:cNvPr>
        <xdr:cNvSpPr/>
      </xdr:nvSpPr>
      <xdr:spPr>
        <a:xfrm>
          <a:off x="2508095" y="247573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72A6BFB9-AE84-4028-A413-5FDA4C2F8EC7}"/>
            </a:ext>
          </a:extLst>
        </xdr:cNvPr>
        <xdr:cNvSpPr/>
      </xdr:nvSpPr>
      <xdr:spPr>
        <a:xfrm>
          <a:off x="2508095" y="37549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682B1345-7A93-40F0-8965-BC7EDA1C6019}"/>
            </a:ext>
          </a:extLst>
        </xdr:cNvPr>
        <xdr:cNvSpPr/>
      </xdr:nvSpPr>
      <xdr:spPr>
        <a:xfrm>
          <a:off x="2849137" y="37358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F193B4E8-FB69-4902-9E37-44BC09EFFC40}"/>
            </a:ext>
          </a:extLst>
        </xdr:cNvPr>
        <xdr:cNvSpPr/>
      </xdr:nvSpPr>
      <xdr:spPr>
        <a:xfrm>
          <a:off x="3196683" y="37552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BF8BCE31-E6DB-47A8-8539-488E9956B97A}"/>
            </a:ext>
          </a:extLst>
        </xdr:cNvPr>
        <xdr:cNvSpPr/>
      </xdr:nvSpPr>
      <xdr:spPr>
        <a:xfrm>
          <a:off x="3205046" y="37946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2311113F-F343-4BFC-AF9E-ECCA955FF8FC}"/>
            </a:ext>
          </a:extLst>
        </xdr:cNvPr>
        <xdr:cNvSpPr/>
      </xdr:nvSpPr>
      <xdr:spPr>
        <a:xfrm>
          <a:off x="2850995" y="38136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20" name="육각형 19">
          <a:extLst>
            <a:ext uri="{FF2B5EF4-FFF2-40B4-BE49-F238E27FC236}">
              <a16:creationId xmlns:a16="http://schemas.microsoft.com/office/drawing/2014/main" id="{8652A7E0-EA58-4D8F-89A7-CCC084F02060}"/>
            </a:ext>
          </a:extLst>
        </xdr:cNvPr>
        <xdr:cNvSpPr/>
      </xdr:nvSpPr>
      <xdr:spPr>
        <a:xfrm>
          <a:off x="2508095" y="37939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461283</xdr:colOff>
      <xdr:row>62</xdr:row>
      <xdr:rowOff>1442358</xdr:rowOff>
    </xdr:from>
    <xdr:to>
      <xdr:col>12</xdr:col>
      <xdr:colOff>244763</xdr:colOff>
      <xdr:row>62</xdr:row>
      <xdr:rowOff>1837296</xdr:rowOff>
    </xdr:to>
    <xdr:sp macro="" textlink="">
      <xdr:nvSpPr>
        <xdr:cNvPr id="21" name="육각형 20">
          <a:extLst>
            <a:ext uri="{FF2B5EF4-FFF2-40B4-BE49-F238E27FC236}">
              <a16:creationId xmlns:a16="http://schemas.microsoft.com/office/drawing/2014/main" id="{A8CD4C71-4637-4DD5-849F-93D8720FAC44}"/>
            </a:ext>
          </a:extLst>
        </xdr:cNvPr>
        <xdr:cNvSpPr/>
      </xdr:nvSpPr>
      <xdr:spPr>
        <a:xfrm>
          <a:off x="7747908" y="37551633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5">
            <a:lumMod val="50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457200</xdr:colOff>
      <xdr:row>20</xdr:row>
      <xdr:rowOff>1447800</xdr:rowOff>
    </xdr:from>
    <xdr:to>
      <xdr:col>11</xdr:col>
      <xdr:colOff>240680</xdr:colOff>
      <xdr:row>20</xdr:row>
      <xdr:rowOff>1842738</xdr:rowOff>
    </xdr:to>
    <xdr:sp macro="" textlink="">
      <xdr:nvSpPr>
        <xdr:cNvPr id="22" name="육각형 21">
          <a:extLst>
            <a:ext uri="{FF2B5EF4-FFF2-40B4-BE49-F238E27FC236}">
              <a16:creationId xmlns:a16="http://schemas.microsoft.com/office/drawing/2014/main" id="{4B0E3EDE-9E50-421A-94E2-16E5E7F5395D}"/>
            </a:ext>
          </a:extLst>
        </xdr:cNvPr>
        <xdr:cNvSpPr/>
      </xdr:nvSpPr>
      <xdr:spPr>
        <a:xfrm>
          <a:off x="7058025" y="1119187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457200</xdr:colOff>
      <xdr:row>20</xdr:row>
      <xdr:rowOff>1447800</xdr:rowOff>
    </xdr:from>
    <xdr:to>
      <xdr:col>12</xdr:col>
      <xdr:colOff>240680</xdr:colOff>
      <xdr:row>20</xdr:row>
      <xdr:rowOff>1842738</xdr:rowOff>
    </xdr:to>
    <xdr:sp macro="" textlink="">
      <xdr:nvSpPr>
        <xdr:cNvPr id="23" name="육각형 22">
          <a:extLst>
            <a:ext uri="{FF2B5EF4-FFF2-40B4-BE49-F238E27FC236}">
              <a16:creationId xmlns:a16="http://schemas.microsoft.com/office/drawing/2014/main" id="{BA30F359-E0C0-4A6C-84AA-6382A412B810}"/>
            </a:ext>
          </a:extLst>
        </xdr:cNvPr>
        <xdr:cNvSpPr/>
      </xdr:nvSpPr>
      <xdr:spPr>
        <a:xfrm>
          <a:off x="7743825" y="1119187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450219</xdr:colOff>
      <xdr:row>41</xdr:row>
      <xdr:rowOff>1435850</xdr:rowOff>
    </xdr:from>
    <xdr:to>
      <xdr:col>11</xdr:col>
      <xdr:colOff>233699</xdr:colOff>
      <xdr:row>41</xdr:row>
      <xdr:rowOff>1830788</xdr:rowOff>
    </xdr:to>
    <xdr:sp macro="" textlink="">
      <xdr:nvSpPr>
        <xdr:cNvPr id="24" name="육각형 23">
          <a:extLst>
            <a:ext uri="{FF2B5EF4-FFF2-40B4-BE49-F238E27FC236}">
              <a16:creationId xmlns:a16="http://schemas.microsoft.com/office/drawing/2014/main" id="{A0633DCB-A28E-4B2F-A544-FE610CDDB301}"/>
            </a:ext>
          </a:extLst>
        </xdr:cNvPr>
        <xdr:cNvSpPr/>
      </xdr:nvSpPr>
      <xdr:spPr>
        <a:xfrm>
          <a:off x="7253790" y="26677100"/>
          <a:ext cx="46383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113945</xdr:colOff>
      <xdr:row>41</xdr:row>
      <xdr:rowOff>1253987</xdr:rowOff>
    </xdr:from>
    <xdr:to>
      <xdr:col>11</xdr:col>
      <xdr:colOff>584882</xdr:colOff>
      <xdr:row>41</xdr:row>
      <xdr:rowOff>1648925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3738E3C6-08E8-41E2-B20A-FF1D60F05915}"/>
            </a:ext>
          </a:extLst>
        </xdr:cNvPr>
        <xdr:cNvSpPr/>
      </xdr:nvSpPr>
      <xdr:spPr>
        <a:xfrm>
          <a:off x="7597874" y="26495237"/>
          <a:ext cx="470937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456845</xdr:colOff>
      <xdr:row>41</xdr:row>
      <xdr:rowOff>1447800</xdr:rowOff>
    </xdr:from>
    <xdr:to>
      <xdr:col>12</xdr:col>
      <xdr:colOff>240326</xdr:colOff>
      <xdr:row>41</xdr:row>
      <xdr:rowOff>1842738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944F071C-0503-42F6-967E-97EB9141F6D8}"/>
            </a:ext>
          </a:extLst>
        </xdr:cNvPr>
        <xdr:cNvSpPr/>
      </xdr:nvSpPr>
      <xdr:spPr>
        <a:xfrm>
          <a:off x="7940774" y="26689050"/>
          <a:ext cx="46383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457200</xdr:colOff>
      <xdr:row>62</xdr:row>
      <xdr:rowOff>1447800</xdr:rowOff>
    </xdr:from>
    <xdr:to>
      <xdr:col>18</xdr:col>
      <xdr:colOff>240680</xdr:colOff>
      <xdr:row>62</xdr:row>
      <xdr:rowOff>1842738</xdr:rowOff>
    </xdr:to>
    <xdr:sp macro="" textlink="">
      <xdr:nvSpPr>
        <xdr:cNvPr id="27" name="육각형 26">
          <a:extLst>
            <a:ext uri="{FF2B5EF4-FFF2-40B4-BE49-F238E27FC236}">
              <a16:creationId xmlns:a16="http://schemas.microsoft.com/office/drawing/2014/main" id="{C049FE75-810B-4B6D-818B-8BD83A209024}"/>
            </a:ext>
          </a:extLst>
        </xdr:cNvPr>
        <xdr:cNvSpPr/>
      </xdr:nvSpPr>
      <xdr:spPr>
        <a:xfrm>
          <a:off x="11601450" y="3755707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5">
            <a:lumMod val="50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450695</xdr:colOff>
      <xdr:row>20</xdr:row>
      <xdr:rowOff>1440367</xdr:rowOff>
    </xdr:from>
    <xdr:to>
      <xdr:col>4</xdr:col>
      <xdr:colOff>232317</xdr:colOff>
      <xdr:row>20</xdr:row>
      <xdr:rowOff>1835305</xdr:rowOff>
    </xdr:to>
    <xdr:sp macro="" textlink="">
      <xdr:nvSpPr>
        <xdr:cNvPr id="2" name="육각형 1">
          <a:extLst>
            <a:ext uri="{FF2B5EF4-FFF2-40B4-BE49-F238E27FC236}">
              <a16:creationId xmlns:a16="http://schemas.microsoft.com/office/drawing/2014/main" id="{6FCFB2CE-5711-4660-A5CE-0F752BDF780B}"/>
            </a:ext>
          </a:extLst>
        </xdr:cNvPr>
        <xdr:cNvSpPr/>
      </xdr:nvSpPr>
      <xdr:spPr>
        <a:xfrm>
          <a:off x="2508095" y="111844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20</xdr:row>
      <xdr:rowOff>1248937</xdr:rowOff>
    </xdr:from>
    <xdr:to>
      <xdr:col>4</xdr:col>
      <xdr:colOff>575217</xdr:colOff>
      <xdr:row>20</xdr:row>
      <xdr:rowOff>1643875</xdr:rowOff>
    </xdr:to>
    <xdr:sp macro="" textlink="">
      <xdr:nvSpPr>
        <xdr:cNvPr id="3" name="육각형 2">
          <a:extLst>
            <a:ext uri="{FF2B5EF4-FFF2-40B4-BE49-F238E27FC236}">
              <a16:creationId xmlns:a16="http://schemas.microsoft.com/office/drawing/2014/main" id="{120FEE7C-3DFB-40E5-B0D3-33F4AD700D72}"/>
            </a:ext>
          </a:extLst>
        </xdr:cNvPr>
        <xdr:cNvSpPr/>
      </xdr:nvSpPr>
      <xdr:spPr>
        <a:xfrm>
          <a:off x="2849137" y="109930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20</xdr:row>
      <xdr:rowOff>1443154</xdr:rowOff>
    </xdr:from>
    <xdr:to>
      <xdr:col>5</xdr:col>
      <xdr:colOff>235104</xdr:colOff>
      <xdr:row>20</xdr:row>
      <xdr:rowOff>1838092</xdr:rowOff>
    </xdr:to>
    <xdr:sp macro="" textlink="">
      <xdr:nvSpPr>
        <xdr:cNvPr id="4" name="육각형 3">
          <a:extLst>
            <a:ext uri="{FF2B5EF4-FFF2-40B4-BE49-F238E27FC236}">
              <a16:creationId xmlns:a16="http://schemas.microsoft.com/office/drawing/2014/main" id="{39A7140B-113C-4E42-8903-FE29B2D4C229}"/>
            </a:ext>
          </a:extLst>
        </xdr:cNvPr>
        <xdr:cNvSpPr/>
      </xdr:nvSpPr>
      <xdr:spPr>
        <a:xfrm>
          <a:off x="3196683" y="111872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20</xdr:row>
      <xdr:rowOff>1837163</xdr:rowOff>
    </xdr:from>
    <xdr:to>
      <xdr:col>5</xdr:col>
      <xdr:colOff>243467</xdr:colOff>
      <xdr:row>20</xdr:row>
      <xdr:rowOff>2232101</xdr:rowOff>
    </xdr:to>
    <xdr:sp macro="" textlink="">
      <xdr:nvSpPr>
        <xdr:cNvPr id="5" name="육각형 4">
          <a:extLst>
            <a:ext uri="{FF2B5EF4-FFF2-40B4-BE49-F238E27FC236}">
              <a16:creationId xmlns:a16="http://schemas.microsoft.com/office/drawing/2014/main" id="{86C16CB7-C855-4ABF-999F-B38971BC70D4}"/>
            </a:ext>
          </a:extLst>
        </xdr:cNvPr>
        <xdr:cNvSpPr/>
      </xdr:nvSpPr>
      <xdr:spPr>
        <a:xfrm>
          <a:off x="3205046" y="115812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20</xdr:row>
      <xdr:rowOff>2026733</xdr:rowOff>
    </xdr:from>
    <xdr:to>
      <xdr:col>4</xdr:col>
      <xdr:colOff>577075</xdr:colOff>
      <xdr:row>20</xdr:row>
      <xdr:rowOff>2421671</xdr:rowOff>
    </xdr:to>
    <xdr:sp macro="" textlink="">
      <xdr:nvSpPr>
        <xdr:cNvPr id="6" name="육각형 5">
          <a:extLst>
            <a:ext uri="{FF2B5EF4-FFF2-40B4-BE49-F238E27FC236}">
              <a16:creationId xmlns:a16="http://schemas.microsoft.com/office/drawing/2014/main" id="{0D221997-378D-4AA5-BC4F-01C79054EED9}"/>
            </a:ext>
          </a:extLst>
        </xdr:cNvPr>
        <xdr:cNvSpPr/>
      </xdr:nvSpPr>
      <xdr:spPr>
        <a:xfrm>
          <a:off x="2850995" y="117708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20</xdr:row>
      <xdr:rowOff>1830657</xdr:rowOff>
    </xdr:from>
    <xdr:to>
      <xdr:col>4</xdr:col>
      <xdr:colOff>232317</xdr:colOff>
      <xdr:row>20</xdr:row>
      <xdr:rowOff>2225595</xdr:rowOff>
    </xdr:to>
    <xdr:sp macro="" textlink="">
      <xdr:nvSpPr>
        <xdr:cNvPr id="7" name="육각형 6">
          <a:extLst>
            <a:ext uri="{FF2B5EF4-FFF2-40B4-BE49-F238E27FC236}">
              <a16:creationId xmlns:a16="http://schemas.microsoft.com/office/drawing/2014/main" id="{AF1F0272-5F1B-4FCC-B52D-570F35274F7C}"/>
            </a:ext>
          </a:extLst>
        </xdr:cNvPr>
        <xdr:cNvSpPr/>
      </xdr:nvSpPr>
      <xdr:spPr>
        <a:xfrm>
          <a:off x="2508095" y="115747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1440367</xdr:rowOff>
    </xdr:from>
    <xdr:to>
      <xdr:col>4</xdr:col>
      <xdr:colOff>232317</xdr:colOff>
      <xdr:row>41</xdr:row>
      <xdr:rowOff>1835305</xdr:rowOff>
    </xdr:to>
    <xdr:sp macro="" textlink="">
      <xdr:nvSpPr>
        <xdr:cNvPr id="8" name="육각형 7">
          <a:extLst>
            <a:ext uri="{FF2B5EF4-FFF2-40B4-BE49-F238E27FC236}">
              <a16:creationId xmlns:a16="http://schemas.microsoft.com/office/drawing/2014/main" id="{11B44633-D636-40A3-B3EB-163BAFEE3C98}"/>
            </a:ext>
          </a:extLst>
        </xdr:cNvPr>
        <xdr:cNvSpPr/>
      </xdr:nvSpPr>
      <xdr:spPr>
        <a:xfrm>
          <a:off x="2508095" y="243670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41</xdr:row>
      <xdr:rowOff>1248937</xdr:rowOff>
    </xdr:from>
    <xdr:to>
      <xdr:col>4</xdr:col>
      <xdr:colOff>575217</xdr:colOff>
      <xdr:row>41</xdr:row>
      <xdr:rowOff>1643875</xdr:rowOff>
    </xdr:to>
    <xdr:sp macro="" textlink="">
      <xdr:nvSpPr>
        <xdr:cNvPr id="9" name="육각형 8">
          <a:extLst>
            <a:ext uri="{FF2B5EF4-FFF2-40B4-BE49-F238E27FC236}">
              <a16:creationId xmlns:a16="http://schemas.microsoft.com/office/drawing/2014/main" id="{24B6524A-07B4-4B73-87CC-FEC7AF9E338E}"/>
            </a:ext>
          </a:extLst>
        </xdr:cNvPr>
        <xdr:cNvSpPr/>
      </xdr:nvSpPr>
      <xdr:spPr>
        <a:xfrm>
          <a:off x="2849137" y="241756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41</xdr:row>
      <xdr:rowOff>1443154</xdr:rowOff>
    </xdr:from>
    <xdr:to>
      <xdr:col>5</xdr:col>
      <xdr:colOff>235104</xdr:colOff>
      <xdr:row>41</xdr:row>
      <xdr:rowOff>1838092</xdr:rowOff>
    </xdr:to>
    <xdr:sp macro="" textlink="">
      <xdr:nvSpPr>
        <xdr:cNvPr id="10" name="육각형 9">
          <a:extLst>
            <a:ext uri="{FF2B5EF4-FFF2-40B4-BE49-F238E27FC236}">
              <a16:creationId xmlns:a16="http://schemas.microsoft.com/office/drawing/2014/main" id="{3CEAB70B-581A-4BC8-9E1A-5E4060FB0F4A}"/>
            </a:ext>
          </a:extLst>
        </xdr:cNvPr>
        <xdr:cNvSpPr/>
      </xdr:nvSpPr>
      <xdr:spPr>
        <a:xfrm>
          <a:off x="3196683" y="243698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41</xdr:row>
      <xdr:rowOff>1837163</xdr:rowOff>
    </xdr:from>
    <xdr:to>
      <xdr:col>5</xdr:col>
      <xdr:colOff>243467</xdr:colOff>
      <xdr:row>41</xdr:row>
      <xdr:rowOff>2232101</xdr:rowOff>
    </xdr:to>
    <xdr:sp macro="" textlink="">
      <xdr:nvSpPr>
        <xdr:cNvPr id="11" name="육각형 10">
          <a:extLst>
            <a:ext uri="{FF2B5EF4-FFF2-40B4-BE49-F238E27FC236}">
              <a16:creationId xmlns:a16="http://schemas.microsoft.com/office/drawing/2014/main" id="{DD33D5B7-E083-4371-B19A-6AA468AEADCB}"/>
            </a:ext>
          </a:extLst>
        </xdr:cNvPr>
        <xdr:cNvSpPr/>
      </xdr:nvSpPr>
      <xdr:spPr>
        <a:xfrm>
          <a:off x="3205046" y="247638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41</xdr:row>
      <xdr:rowOff>2026733</xdr:rowOff>
    </xdr:from>
    <xdr:to>
      <xdr:col>4</xdr:col>
      <xdr:colOff>577075</xdr:colOff>
      <xdr:row>41</xdr:row>
      <xdr:rowOff>2421671</xdr:rowOff>
    </xdr:to>
    <xdr:sp macro="" textlink="">
      <xdr:nvSpPr>
        <xdr:cNvPr id="12" name="육각형 11">
          <a:extLst>
            <a:ext uri="{FF2B5EF4-FFF2-40B4-BE49-F238E27FC236}">
              <a16:creationId xmlns:a16="http://schemas.microsoft.com/office/drawing/2014/main" id="{ED54C9C0-4949-45CC-9268-656D48B04C4D}"/>
            </a:ext>
          </a:extLst>
        </xdr:cNvPr>
        <xdr:cNvSpPr/>
      </xdr:nvSpPr>
      <xdr:spPr>
        <a:xfrm>
          <a:off x="2850995" y="249534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41</xdr:row>
      <xdr:rowOff>1830657</xdr:rowOff>
    </xdr:from>
    <xdr:to>
      <xdr:col>4</xdr:col>
      <xdr:colOff>232317</xdr:colOff>
      <xdr:row>41</xdr:row>
      <xdr:rowOff>2225595</xdr:rowOff>
    </xdr:to>
    <xdr:sp macro="" textlink="">
      <xdr:nvSpPr>
        <xdr:cNvPr id="13" name="육각형 12">
          <a:extLst>
            <a:ext uri="{FF2B5EF4-FFF2-40B4-BE49-F238E27FC236}">
              <a16:creationId xmlns:a16="http://schemas.microsoft.com/office/drawing/2014/main" id="{EA2D2A88-6002-4FB4-AE96-C09D52F632F0}"/>
            </a:ext>
          </a:extLst>
        </xdr:cNvPr>
        <xdr:cNvSpPr/>
      </xdr:nvSpPr>
      <xdr:spPr>
        <a:xfrm>
          <a:off x="2508095" y="247573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1440367</xdr:rowOff>
    </xdr:from>
    <xdr:to>
      <xdr:col>4</xdr:col>
      <xdr:colOff>232317</xdr:colOff>
      <xdr:row>62</xdr:row>
      <xdr:rowOff>1835305</xdr:rowOff>
    </xdr:to>
    <xdr:sp macro="" textlink="">
      <xdr:nvSpPr>
        <xdr:cNvPr id="15" name="육각형 14">
          <a:extLst>
            <a:ext uri="{FF2B5EF4-FFF2-40B4-BE49-F238E27FC236}">
              <a16:creationId xmlns:a16="http://schemas.microsoft.com/office/drawing/2014/main" id="{E4396174-F24B-4360-869B-D0DF56C02EBA}"/>
            </a:ext>
          </a:extLst>
        </xdr:cNvPr>
        <xdr:cNvSpPr/>
      </xdr:nvSpPr>
      <xdr:spPr>
        <a:xfrm>
          <a:off x="2508095" y="3754964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105937</xdr:colOff>
      <xdr:row>62</xdr:row>
      <xdr:rowOff>1248937</xdr:rowOff>
    </xdr:from>
    <xdr:to>
      <xdr:col>4</xdr:col>
      <xdr:colOff>575217</xdr:colOff>
      <xdr:row>62</xdr:row>
      <xdr:rowOff>1643875</xdr:rowOff>
    </xdr:to>
    <xdr:sp macro="" textlink="">
      <xdr:nvSpPr>
        <xdr:cNvPr id="16" name="육각형 15">
          <a:extLst>
            <a:ext uri="{FF2B5EF4-FFF2-40B4-BE49-F238E27FC236}">
              <a16:creationId xmlns:a16="http://schemas.microsoft.com/office/drawing/2014/main" id="{00702619-7E64-4793-BFFF-29200D04D968}"/>
            </a:ext>
          </a:extLst>
        </xdr:cNvPr>
        <xdr:cNvSpPr/>
      </xdr:nvSpPr>
      <xdr:spPr>
        <a:xfrm>
          <a:off x="2849137" y="37358212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453483</xdr:colOff>
      <xdr:row>62</xdr:row>
      <xdr:rowOff>1443154</xdr:rowOff>
    </xdr:from>
    <xdr:to>
      <xdr:col>5</xdr:col>
      <xdr:colOff>235104</xdr:colOff>
      <xdr:row>62</xdr:row>
      <xdr:rowOff>1838092</xdr:rowOff>
    </xdr:to>
    <xdr:sp macro="" textlink="">
      <xdr:nvSpPr>
        <xdr:cNvPr id="17" name="육각형 16">
          <a:extLst>
            <a:ext uri="{FF2B5EF4-FFF2-40B4-BE49-F238E27FC236}">
              <a16:creationId xmlns:a16="http://schemas.microsoft.com/office/drawing/2014/main" id="{7C599EE4-596D-4439-83F4-96582EF78914}"/>
            </a:ext>
          </a:extLst>
        </xdr:cNvPr>
        <xdr:cNvSpPr/>
      </xdr:nvSpPr>
      <xdr:spPr>
        <a:xfrm>
          <a:off x="3196683" y="37552429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461846</xdr:colOff>
      <xdr:row>62</xdr:row>
      <xdr:rowOff>1837163</xdr:rowOff>
    </xdr:from>
    <xdr:to>
      <xdr:col>5</xdr:col>
      <xdr:colOff>243467</xdr:colOff>
      <xdr:row>62</xdr:row>
      <xdr:rowOff>2232101</xdr:rowOff>
    </xdr:to>
    <xdr:sp macro="" textlink="">
      <xdr:nvSpPr>
        <xdr:cNvPr id="18" name="육각형 17">
          <a:extLst>
            <a:ext uri="{FF2B5EF4-FFF2-40B4-BE49-F238E27FC236}">
              <a16:creationId xmlns:a16="http://schemas.microsoft.com/office/drawing/2014/main" id="{CF618891-9C78-4246-B196-3E12E6C40210}"/>
            </a:ext>
          </a:extLst>
        </xdr:cNvPr>
        <xdr:cNvSpPr/>
      </xdr:nvSpPr>
      <xdr:spPr>
        <a:xfrm>
          <a:off x="3205046" y="37946438"/>
          <a:ext cx="467421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107795</xdr:colOff>
      <xdr:row>62</xdr:row>
      <xdr:rowOff>2026733</xdr:rowOff>
    </xdr:from>
    <xdr:to>
      <xdr:col>4</xdr:col>
      <xdr:colOff>577075</xdr:colOff>
      <xdr:row>62</xdr:row>
      <xdr:rowOff>2421671</xdr:rowOff>
    </xdr:to>
    <xdr:sp macro="" textlink="">
      <xdr:nvSpPr>
        <xdr:cNvPr id="19" name="육각형 18">
          <a:extLst>
            <a:ext uri="{FF2B5EF4-FFF2-40B4-BE49-F238E27FC236}">
              <a16:creationId xmlns:a16="http://schemas.microsoft.com/office/drawing/2014/main" id="{5EDC469C-7181-40DA-AEA6-DA28B4091138}"/>
            </a:ext>
          </a:extLst>
        </xdr:cNvPr>
        <xdr:cNvSpPr/>
      </xdr:nvSpPr>
      <xdr:spPr>
        <a:xfrm>
          <a:off x="2850995" y="3813600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450695</xdr:colOff>
      <xdr:row>62</xdr:row>
      <xdr:rowOff>1830657</xdr:rowOff>
    </xdr:from>
    <xdr:to>
      <xdr:col>4</xdr:col>
      <xdr:colOff>232317</xdr:colOff>
      <xdr:row>62</xdr:row>
      <xdr:rowOff>2225595</xdr:rowOff>
    </xdr:to>
    <xdr:sp macro="" textlink="">
      <xdr:nvSpPr>
        <xdr:cNvPr id="20" name="육각형 19">
          <a:extLst>
            <a:ext uri="{FF2B5EF4-FFF2-40B4-BE49-F238E27FC236}">
              <a16:creationId xmlns:a16="http://schemas.microsoft.com/office/drawing/2014/main" id="{2750AEA0-4A5B-4781-B763-54C51FC5DC10}"/>
            </a:ext>
          </a:extLst>
        </xdr:cNvPr>
        <xdr:cNvSpPr/>
      </xdr:nvSpPr>
      <xdr:spPr>
        <a:xfrm>
          <a:off x="2508095" y="37939932"/>
          <a:ext cx="467422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108858</xdr:colOff>
      <xdr:row>62</xdr:row>
      <xdr:rowOff>884465</xdr:rowOff>
    </xdr:from>
    <xdr:to>
      <xdr:col>18</xdr:col>
      <xdr:colOff>578138</xdr:colOff>
      <xdr:row>62</xdr:row>
      <xdr:rowOff>1279403</xdr:rowOff>
    </xdr:to>
    <xdr:sp macro="" textlink="">
      <xdr:nvSpPr>
        <xdr:cNvPr id="21" name="육각형 20">
          <a:extLst>
            <a:ext uri="{FF2B5EF4-FFF2-40B4-BE49-F238E27FC236}">
              <a16:creationId xmlns:a16="http://schemas.microsoft.com/office/drawing/2014/main" id="{DC801017-6945-41F8-B977-E9BEF700F09B}"/>
            </a:ext>
          </a:extLst>
        </xdr:cNvPr>
        <xdr:cNvSpPr/>
      </xdr:nvSpPr>
      <xdr:spPr>
        <a:xfrm>
          <a:off x="12355287" y="4046764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tx1">
            <a:lumMod val="95000"/>
            <a:lumOff val="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</xdr:col>
      <xdr:colOff>1</xdr:colOff>
      <xdr:row>45</xdr:row>
      <xdr:rowOff>-1</xdr:rowOff>
    </xdr:from>
    <xdr:to>
      <xdr:col>6</xdr:col>
      <xdr:colOff>666750</xdr:colOff>
      <xdr:row>45</xdr:row>
      <xdr:rowOff>3143250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F96FB979-67D5-ECD7-5F25-9574ED244D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9078" b="21007"/>
        <a:stretch/>
      </xdr:blipFill>
      <xdr:spPr>
        <a:xfrm>
          <a:off x="1360715" y="26914928"/>
          <a:ext cx="3388178" cy="314325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6</xdr:col>
      <xdr:colOff>666749</xdr:colOff>
      <xdr:row>60</xdr:row>
      <xdr:rowOff>3143251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D8E7522A-DD8A-4A1C-8D2F-2E217B1B4D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9078" b="21007"/>
        <a:stretch/>
      </xdr:blipFill>
      <xdr:spPr>
        <a:xfrm>
          <a:off x="1360714" y="35732357"/>
          <a:ext cx="3388178" cy="3143251"/>
        </a:xfrm>
        <a:prstGeom prst="rect">
          <a:avLst/>
        </a:prstGeom>
      </xdr:spPr>
    </xdr:pic>
    <xdr:clientData/>
  </xdr:twoCellAnchor>
  <xdr:twoCellAnchor>
    <xdr:from>
      <xdr:col>10</xdr:col>
      <xdr:colOff>456206</xdr:colOff>
      <xdr:row>20</xdr:row>
      <xdr:rowOff>1839122</xdr:rowOff>
    </xdr:from>
    <xdr:to>
      <xdr:col>11</xdr:col>
      <xdr:colOff>237826</xdr:colOff>
      <xdr:row>20</xdr:row>
      <xdr:rowOff>2234060</xdr:rowOff>
    </xdr:to>
    <xdr:sp macro="" textlink="">
      <xdr:nvSpPr>
        <xdr:cNvPr id="26" name="육각형 25">
          <a:extLst>
            <a:ext uri="{FF2B5EF4-FFF2-40B4-BE49-F238E27FC236}">
              <a16:creationId xmlns:a16="http://schemas.microsoft.com/office/drawing/2014/main" id="{6104CA42-9A55-4078-BC9D-EEA55C487167}"/>
            </a:ext>
          </a:extLst>
        </xdr:cNvPr>
        <xdr:cNvSpPr/>
      </xdr:nvSpPr>
      <xdr:spPr>
        <a:xfrm>
          <a:off x="7259777" y="12738443"/>
          <a:ext cx="46197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453418</xdr:colOff>
      <xdr:row>20</xdr:row>
      <xdr:rowOff>661804</xdr:rowOff>
    </xdr:from>
    <xdr:to>
      <xdr:col>11</xdr:col>
      <xdr:colOff>235040</xdr:colOff>
      <xdr:row>20</xdr:row>
      <xdr:rowOff>1056742</xdr:rowOff>
    </xdr:to>
    <xdr:sp macro="" textlink="">
      <xdr:nvSpPr>
        <xdr:cNvPr id="27" name="육각형 26">
          <a:extLst>
            <a:ext uri="{FF2B5EF4-FFF2-40B4-BE49-F238E27FC236}">
              <a16:creationId xmlns:a16="http://schemas.microsoft.com/office/drawing/2014/main" id="{CCEBE31B-921B-4B22-9547-4D4D290C64B4}"/>
            </a:ext>
          </a:extLst>
        </xdr:cNvPr>
        <xdr:cNvSpPr/>
      </xdr:nvSpPr>
      <xdr:spPr>
        <a:xfrm>
          <a:off x="7256989" y="11561125"/>
          <a:ext cx="4619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449036</xdr:colOff>
      <xdr:row>20</xdr:row>
      <xdr:rowOff>1447328</xdr:rowOff>
    </xdr:from>
    <xdr:to>
      <xdr:col>18</xdr:col>
      <xdr:colOff>232516</xdr:colOff>
      <xdr:row>20</xdr:row>
      <xdr:rowOff>1842266</xdr:rowOff>
    </xdr:to>
    <xdr:sp macro="" textlink="">
      <xdr:nvSpPr>
        <xdr:cNvPr id="28" name="육각형 27">
          <a:extLst>
            <a:ext uri="{FF2B5EF4-FFF2-40B4-BE49-F238E27FC236}">
              <a16:creationId xmlns:a16="http://schemas.microsoft.com/office/drawing/2014/main" id="{B7CDCA64-A72A-41FE-A514-96DC3AAE492A}"/>
            </a:ext>
          </a:extLst>
        </xdr:cNvPr>
        <xdr:cNvSpPr/>
      </xdr:nvSpPr>
      <xdr:spPr>
        <a:xfrm>
          <a:off x="12069536" y="12462710"/>
          <a:ext cx="467039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112762</xdr:colOff>
      <xdr:row>20</xdr:row>
      <xdr:rowOff>1254259</xdr:rowOff>
    </xdr:from>
    <xdr:to>
      <xdr:col>18</xdr:col>
      <xdr:colOff>583699</xdr:colOff>
      <xdr:row>20</xdr:row>
      <xdr:rowOff>1649197</xdr:rowOff>
    </xdr:to>
    <xdr:sp macro="" textlink="">
      <xdr:nvSpPr>
        <xdr:cNvPr id="29" name="육각형 28">
          <a:extLst>
            <a:ext uri="{FF2B5EF4-FFF2-40B4-BE49-F238E27FC236}">
              <a16:creationId xmlns:a16="http://schemas.microsoft.com/office/drawing/2014/main" id="{ADD0BE32-0202-4462-A5BE-69AC4EE7EEC8}"/>
            </a:ext>
          </a:extLst>
        </xdr:cNvPr>
        <xdr:cNvSpPr/>
      </xdr:nvSpPr>
      <xdr:spPr>
        <a:xfrm>
          <a:off x="12416821" y="12269641"/>
          <a:ext cx="470937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455662</xdr:colOff>
      <xdr:row>20</xdr:row>
      <xdr:rowOff>1448072</xdr:rowOff>
    </xdr:from>
    <xdr:to>
      <xdr:col>19</xdr:col>
      <xdr:colOff>239143</xdr:colOff>
      <xdr:row>20</xdr:row>
      <xdr:rowOff>1843010</xdr:rowOff>
    </xdr:to>
    <xdr:sp macro="" textlink="">
      <xdr:nvSpPr>
        <xdr:cNvPr id="30" name="육각형 29">
          <a:extLst>
            <a:ext uri="{FF2B5EF4-FFF2-40B4-BE49-F238E27FC236}">
              <a16:creationId xmlns:a16="http://schemas.microsoft.com/office/drawing/2014/main" id="{EB3DE738-8168-443F-92B8-97F2342439ED}"/>
            </a:ext>
          </a:extLst>
        </xdr:cNvPr>
        <xdr:cNvSpPr/>
      </xdr:nvSpPr>
      <xdr:spPr>
        <a:xfrm>
          <a:off x="12759721" y="12463454"/>
          <a:ext cx="46704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451757</xdr:colOff>
      <xdr:row>20</xdr:row>
      <xdr:rowOff>1069050</xdr:rowOff>
    </xdr:from>
    <xdr:to>
      <xdr:col>25</xdr:col>
      <xdr:colOff>235237</xdr:colOff>
      <xdr:row>20</xdr:row>
      <xdr:rowOff>1463988</xdr:rowOff>
    </xdr:to>
    <xdr:sp macro="" textlink="">
      <xdr:nvSpPr>
        <xdr:cNvPr id="31" name="육각형 30">
          <a:extLst>
            <a:ext uri="{FF2B5EF4-FFF2-40B4-BE49-F238E27FC236}">
              <a16:creationId xmlns:a16="http://schemas.microsoft.com/office/drawing/2014/main" id="{DB382B1C-E78E-42CB-866D-6D728FA32F04}"/>
            </a:ext>
          </a:extLst>
        </xdr:cNvPr>
        <xdr:cNvSpPr/>
      </xdr:nvSpPr>
      <xdr:spPr>
        <a:xfrm>
          <a:off x="16780328" y="11968371"/>
          <a:ext cx="46383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455662</xdr:colOff>
      <xdr:row>20</xdr:row>
      <xdr:rowOff>1066480</xdr:rowOff>
    </xdr:from>
    <xdr:to>
      <xdr:col>26</xdr:col>
      <xdr:colOff>246242</xdr:colOff>
      <xdr:row>20</xdr:row>
      <xdr:rowOff>1461418</xdr:rowOff>
    </xdr:to>
    <xdr:sp macro="" textlink="">
      <xdr:nvSpPr>
        <xdr:cNvPr id="32" name="육각형 31">
          <a:extLst>
            <a:ext uri="{FF2B5EF4-FFF2-40B4-BE49-F238E27FC236}">
              <a16:creationId xmlns:a16="http://schemas.microsoft.com/office/drawing/2014/main" id="{5EA775C0-FCD6-4CFD-BE34-1B328FBB9353}"/>
            </a:ext>
          </a:extLst>
        </xdr:cNvPr>
        <xdr:cNvSpPr/>
      </xdr:nvSpPr>
      <xdr:spPr>
        <a:xfrm>
          <a:off x="17544633" y="12081862"/>
          <a:ext cx="474138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-1</xdr:colOff>
      <xdr:row>20</xdr:row>
      <xdr:rowOff>1336702</xdr:rowOff>
    </xdr:from>
    <xdr:to>
      <xdr:col>25</xdr:col>
      <xdr:colOff>-1</xdr:colOff>
      <xdr:row>20</xdr:row>
      <xdr:rowOff>1619251</xdr:rowOff>
    </xdr:to>
    <xdr:cxnSp macro="">
      <xdr:nvCxnSpPr>
        <xdr:cNvPr id="35" name="직선 화살표 연결선 34">
          <a:extLst>
            <a:ext uri="{FF2B5EF4-FFF2-40B4-BE49-F238E27FC236}">
              <a16:creationId xmlns:a16="http://schemas.microsoft.com/office/drawing/2014/main" id="{16FE8DA2-6F20-42D8-AA9D-20C7616704BB}"/>
            </a:ext>
          </a:extLst>
        </xdr:cNvPr>
        <xdr:cNvCxnSpPr/>
      </xdr:nvCxnSpPr>
      <xdr:spPr>
        <a:xfrm>
          <a:off x="17008928" y="12236023"/>
          <a:ext cx="0" cy="28254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13607</xdr:colOff>
      <xdr:row>20</xdr:row>
      <xdr:rowOff>1350309</xdr:rowOff>
    </xdr:from>
    <xdr:to>
      <xdr:col>26</xdr:col>
      <xdr:colOff>13607</xdr:colOff>
      <xdr:row>20</xdr:row>
      <xdr:rowOff>1632858</xdr:rowOff>
    </xdr:to>
    <xdr:cxnSp macro="">
      <xdr:nvCxnSpPr>
        <xdr:cNvPr id="37" name="직선 화살표 연결선 36">
          <a:extLst>
            <a:ext uri="{FF2B5EF4-FFF2-40B4-BE49-F238E27FC236}">
              <a16:creationId xmlns:a16="http://schemas.microsoft.com/office/drawing/2014/main" id="{140CC2A6-5627-5E43-3BA7-B7F74F55DFC0}"/>
            </a:ext>
          </a:extLst>
        </xdr:cNvPr>
        <xdr:cNvCxnSpPr/>
      </xdr:nvCxnSpPr>
      <xdr:spPr>
        <a:xfrm>
          <a:off x="17702893" y="12249630"/>
          <a:ext cx="0" cy="282549"/>
        </a:xfrm>
        <a:prstGeom prst="straightConnector1">
          <a:avLst/>
        </a:prstGeom>
        <a:ln w="41275"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443383</xdr:colOff>
      <xdr:row>41</xdr:row>
      <xdr:rowOff>1450312</xdr:rowOff>
    </xdr:from>
    <xdr:to>
      <xdr:col>11</xdr:col>
      <xdr:colOff>225590</xdr:colOff>
      <xdr:row>41</xdr:row>
      <xdr:rowOff>1845250</xdr:rowOff>
    </xdr:to>
    <xdr:sp macro="" textlink="">
      <xdr:nvSpPr>
        <xdr:cNvPr id="25" name="육각형 24">
          <a:extLst>
            <a:ext uri="{FF2B5EF4-FFF2-40B4-BE49-F238E27FC236}">
              <a16:creationId xmlns:a16="http://schemas.microsoft.com/office/drawing/2014/main" id="{4427E8B4-528B-4383-BAFD-5528AD0A2FD2}"/>
            </a:ext>
          </a:extLst>
        </xdr:cNvPr>
        <xdr:cNvSpPr/>
      </xdr:nvSpPr>
      <xdr:spPr>
        <a:xfrm>
          <a:off x="7246954" y="26691562"/>
          <a:ext cx="462565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462853</xdr:colOff>
      <xdr:row>41</xdr:row>
      <xdr:rowOff>1441519</xdr:rowOff>
    </xdr:from>
    <xdr:to>
      <xdr:col>12</xdr:col>
      <xdr:colOff>245059</xdr:colOff>
      <xdr:row>41</xdr:row>
      <xdr:rowOff>1836457</xdr:rowOff>
    </xdr:to>
    <xdr:sp macro="" textlink="">
      <xdr:nvSpPr>
        <xdr:cNvPr id="33" name="육각형 32">
          <a:extLst>
            <a:ext uri="{FF2B5EF4-FFF2-40B4-BE49-F238E27FC236}">
              <a16:creationId xmlns:a16="http://schemas.microsoft.com/office/drawing/2014/main" id="{9A060BA5-9793-4C33-9F44-543B6D0FF97F}"/>
            </a:ext>
          </a:extLst>
        </xdr:cNvPr>
        <xdr:cNvSpPr/>
      </xdr:nvSpPr>
      <xdr:spPr>
        <a:xfrm>
          <a:off x="8038891" y="26873269"/>
          <a:ext cx="470937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16</xdr:col>
      <xdr:colOff>449035</xdr:colOff>
      <xdr:row>41</xdr:row>
      <xdr:rowOff>1074964</xdr:rowOff>
    </xdr:from>
    <xdr:to>
      <xdr:col>17</xdr:col>
      <xdr:colOff>237958</xdr:colOff>
      <xdr:row>41</xdr:row>
      <xdr:rowOff>1469902</xdr:rowOff>
    </xdr:to>
    <xdr:sp macro="" textlink="">
      <xdr:nvSpPr>
        <xdr:cNvPr id="34" name="육각형 33">
          <a:extLst>
            <a:ext uri="{FF2B5EF4-FFF2-40B4-BE49-F238E27FC236}">
              <a16:creationId xmlns:a16="http://schemas.microsoft.com/office/drawing/2014/main" id="{D1EB97D4-D889-4E08-B835-92F301B8EE94}"/>
            </a:ext>
          </a:extLst>
        </xdr:cNvPr>
        <xdr:cNvSpPr/>
      </xdr:nvSpPr>
      <xdr:spPr>
        <a:xfrm>
          <a:off x="11334749" y="26316214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451756</xdr:colOff>
      <xdr:row>41</xdr:row>
      <xdr:rowOff>1064078</xdr:rowOff>
    </xdr:from>
    <xdr:to>
      <xdr:col>20</xdr:col>
      <xdr:colOff>240679</xdr:colOff>
      <xdr:row>41</xdr:row>
      <xdr:rowOff>1459016</xdr:rowOff>
    </xdr:to>
    <xdr:sp macro="" textlink="">
      <xdr:nvSpPr>
        <xdr:cNvPr id="36" name="육각형 35">
          <a:extLst>
            <a:ext uri="{FF2B5EF4-FFF2-40B4-BE49-F238E27FC236}">
              <a16:creationId xmlns:a16="http://schemas.microsoft.com/office/drawing/2014/main" id="{8E1E6745-0C74-424A-9EB8-3F967C851D45}"/>
            </a:ext>
          </a:extLst>
        </xdr:cNvPr>
        <xdr:cNvSpPr/>
      </xdr:nvSpPr>
      <xdr:spPr>
        <a:xfrm>
          <a:off x="13378542" y="26305328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114298</xdr:colOff>
      <xdr:row>41</xdr:row>
      <xdr:rowOff>2781299</xdr:rowOff>
    </xdr:from>
    <xdr:to>
      <xdr:col>18</xdr:col>
      <xdr:colOff>583578</xdr:colOff>
      <xdr:row>41</xdr:row>
      <xdr:rowOff>3176237</xdr:rowOff>
    </xdr:to>
    <xdr:sp macro="" textlink="">
      <xdr:nvSpPr>
        <xdr:cNvPr id="38" name="육각형 37">
          <a:extLst>
            <a:ext uri="{FF2B5EF4-FFF2-40B4-BE49-F238E27FC236}">
              <a16:creationId xmlns:a16="http://schemas.microsoft.com/office/drawing/2014/main" id="{760B8EB6-442D-40C4-B857-C88FFE48C37E}"/>
            </a:ext>
          </a:extLst>
        </xdr:cNvPr>
        <xdr:cNvSpPr/>
      </xdr:nvSpPr>
      <xdr:spPr>
        <a:xfrm>
          <a:off x="12360727" y="28022549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1">
            <a:lumMod val="7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9</xdr:col>
      <xdr:colOff>0</xdr:colOff>
      <xdr:row>60</xdr:row>
      <xdr:rowOff>0</xdr:rowOff>
    </xdr:from>
    <xdr:to>
      <xdr:col>13</xdr:col>
      <xdr:colOff>666749</xdr:colOff>
      <xdr:row>60</xdr:row>
      <xdr:rowOff>3143251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6BEA67CF-368C-45E9-AFCD-387FBBB64B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9078" b="21007"/>
        <a:stretch/>
      </xdr:blipFill>
      <xdr:spPr>
        <a:xfrm>
          <a:off x="6123214" y="35732357"/>
          <a:ext cx="3388178" cy="314325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60</xdr:row>
      <xdr:rowOff>0</xdr:rowOff>
    </xdr:from>
    <xdr:to>
      <xdr:col>20</xdr:col>
      <xdr:colOff>666749</xdr:colOff>
      <xdr:row>60</xdr:row>
      <xdr:rowOff>3143251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1FDB5E68-90C7-44EA-940C-D36462103F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9078" b="21007"/>
        <a:stretch/>
      </xdr:blipFill>
      <xdr:spPr>
        <a:xfrm>
          <a:off x="10885714" y="35732357"/>
          <a:ext cx="3388178" cy="3143251"/>
        </a:xfrm>
        <a:prstGeom prst="rect">
          <a:avLst/>
        </a:prstGeom>
      </xdr:spPr>
    </xdr:pic>
    <xdr:clientData/>
  </xdr:twoCellAnchor>
  <xdr:twoCellAnchor>
    <xdr:from>
      <xdr:col>11</xdr:col>
      <xdr:colOff>105297</xdr:colOff>
      <xdr:row>41</xdr:row>
      <xdr:rowOff>1259812</xdr:rowOff>
    </xdr:from>
    <xdr:to>
      <xdr:col>11</xdr:col>
      <xdr:colOff>567862</xdr:colOff>
      <xdr:row>41</xdr:row>
      <xdr:rowOff>1654750</xdr:rowOff>
    </xdr:to>
    <xdr:sp macro="" textlink="">
      <xdr:nvSpPr>
        <xdr:cNvPr id="41" name="육각형 40">
          <a:extLst>
            <a:ext uri="{FF2B5EF4-FFF2-40B4-BE49-F238E27FC236}">
              <a16:creationId xmlns:a16="http://schemas.microsoft.com/office/drawing/2014/main" id="{07477E33-BCE0-425B-A334-F001C17CF238}"/>
            </a:ext>
          </a:extLst>
        </xdr:cNvPr>
        <xdr:cNvSpPr/>
      </xdr:nvSpPr>
      <xdr:spPr>
        <a:xfrm>
          <a:off x="7589226" y="26501062"/>
          <a:ext cx="462565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108856</xdr:colOff>
      <xdr:row>62</xdr:row>
      <xdr:rowOff>1251858</xdr:rowOff>
    </xdr:from>
    <xdr:to>
      <xdr:col>11</xdr:col>
      <xdr:colOff>571421</xdr:colOff>
      <xdr:row>62</xdr:row>
      <xdr:rowOff>1646796</xdr:rowOff>
    </xdr:to>
    <xdr:sp macro="" textlink="">
      <xdr:nvSpPr>
        <xdr:cNvPr id="43" name="육각형 42">
          <a:extLst>
            <a:ext uri="{FF2B5EF4-FFF2-40B4-BE49-F238E27FC236}">
              <a16:creationId xmlns:a16="http://schemas.microsoft.com/office/drawing/2014/main" id="{A54E51D7-0BBD-4893-AE53-891CD641FD80}"/>
            </a:ext>
          </a:extLst>
        </xdr:cNvPr>
        <xdr:cNvSpPr/>
      </xdr:nvSpPr>
      <xdr:spPr>
        <a:xfrm>
          <a:off x="7592785" y="40835037"/>
          <a:ext cx="462565" cy="394938"/>
        </a:xfrm>
        <a:prstGeom prst="hexagon">
          <a:avLst>
            <a:gd name="adj" fmla="val 29107"/>
            <a:gd name="vf" fmla="val 115470"/>
          </a:avLst>
        </a:prstGeom>
        <a:solidFill>
          <a:schemeClr val="accent3">
            <a:alpha val="7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17</xdr:col>
      <xdr:colOff>438151</xdr:colOff>
      <xdr:row>62</xdr:row>
      <xdr:rowOff>1077686</xdr:rowOff>
    </xdr:from>
    <xdr:to>
      <xdr:col>18</xdr:col>
      <xdr:colOff>227073</xdr:colOff>
      <xdr:row>62</xdr:row>
      <xdr:rowOff>1472624</xdr:rowOff>
    </xdr:to>
    <xdr:sp macro="" textlink="">
      <xdr:nvSpPr>
        <xdr:cNvPr id="44" name="육각형 43">
          <a:extLst>
            <a:ext uri="{FF2B5EF4-FFF2-40B4-BE49-F238E27FC236}">
              <a16:creationId xmlns:a16="http://schemas.microsoft.com/office/drawing/2014/main" id="{C924C0C7-881E-4FF0-9218-927DC46A1470}"/>
            </a:ext>
          </a:extLst>
        </xdr:cNvPr>
        <xdr:cNvSpPr/>
      </xdr:nvSpPr>
      <xdr:spPr>
        <a:xfrm>
          <a:off x="12004222" y="40660865"/>
          <a:ext cx="469280" cy="394938"/>
        </a:xfrm>
        <a:prstGeom prst="hexagon">
          <a:avLst>
            <a:gd name="adj" fmla="val 29107"/>
            <a:gd name="vf" fmla="val 115470"/>
          </a:avLst>
        </a:prstGeom>
        <a:solidFill>
          <a:schemeClr val="tx1">
            <a:lumMod val="95000"/>
            <a:lumOff val="5000"/>
            <a:alpha val="53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</richValueRel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F0000">
            <a:alpha val="53000"/>
          </a:srgbClr>
        </a:solidFill>
        <a:ln>
          <a:noFill/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6111CC-EB36-452B-9B0B-CBDFE88F9634}">
  <dimension ref="A1:P15"/>
  <sheetViews>
    <sheetView workbookViewId="0">
      <selection activeCell="D18" sqref="D18"/>
    </sheetView>
  </sheetViews>
  <sheetFormatPr defaultRowHeight="16.5" x14ac:dyDescent="0.3"/>
  <cols>
    <col min="1" max="1" width="12" customWidth="1"/>
    <col min="2" max="2" width="15.875" bestFit="1" customWidth="1"/>
    <col min="3" max="3" width="17.25" bestFit="1" customWidth="1"/>
    <col min="4" max="4" width="17.5" bestFit="1" customWidth="1"/>
    <col min="5" max="5" width="15.5" bestFit="1" customWidth="1"/>
    <col min="6" max="6" width="16.75" bestFit="1" customWidth="1"/>
  </cols>
  <sheetData>
    <row r="1" spans="1:16" x14ac:dyDescent="0.3">
      <c r="A1" s="60" t="s">
        <v>49</v>
      </c>
      <c r="B1" s="61"/>
      <c r="C1" s="61"/>
      <c r="D1" s="61"/>
      <c r="E1" s="61"/>
      <c r="F1" s="62"/>
    </row>
    <row r="2" spans="1:16" x14ac:dyDescent="0.3">
      <c r="A2" s="63" t="s">
        <v>16</v>
      </c>
      <c r="B2" s="12" t="s">
        <v>15</v>
      </c>
      <c r="C2" s="12" t="s">
        <v>41</v>
      </c>
      <c r="D2" s="12" t="s">
        <v>42</v>
      </c>
      <c r="E2" s="12" t="s">
        <v>43</v>
      </c>
      <c r="F2" s="11" t="s">
        <v>44</v>
      </c>
      <c r="K2" s="4"/>
      <c r="L2" s="4"/>
      <c r="M2" s="4"/>
      <c r="N2" s="4"/>
      <c r="O2" s="4"/>
      <c r="P2" s="4"/>
    </row>
    <row r="3" spans="1:16" x14ac:dyDescent="0.3">
      <c r="A3" s="64"/>
      <c r="B3" s="12" t="s">
        <v>45</v>
      </c>
      <c r="C3" s="12" t="s">
        <v>46</v>
      </c>
      <c r="D3" s="12" t="s">
        <v>47</v>
      </c>
      <c r="E3" s="12" t="s">
        <v>50</v>
      </c>
      <c r="F3" s="11" t="s">
        <v>51</v>
      </c>
      <c r="K3" s="4"/>
      <c r="L3" s="4"/>
      <c r="M3" s="4"/>
      <c r="N3" s="4"/>
      <c r="O3" s="4"/>
      <c r="P3" s="4"/>
    </row>
    <row r="4" spans="1:16" x14ac:dyDescent="0.3">
      <c r="A4" s="24" t="s">
        <v>12</v>
      </c>
      <c r="B4" s="23" t="s">
        <v>11</v>
      </c>
      <c r="C4" s="23" t="s">
        <v>23</v>
      </c>
      <c r="D4" s="23" t="s">
        <v>24</v>
      </c>
      <c r="E4" s="12"/>
      <c r="F4" s="11"/>
      <c r="K4" s="4"/>
      <c r="L4" s="4"/>
      <c r="M4" s="4"/>
      <c r="N4" s="4"/>
      <c r="O4" s="4"/>
      <c r="P4" s="4"/>
    </row>
    <row r="5" spans="1:16" x14ac:dyDescent="0.3">
      <c r="A5" s="24" t="s">
        <v>14</v>
      </c>
      <c r="B5" s="12" t="s">
        <v>153</v>
      </c>
      <c r="C5" s="12" t="s">
        <v>154</v>
      </c>
      <c r="D5" s="12" t="s">
        <v>31</v>
      </c>
      <c r="E5" s="12" t="s">
        <v>32</v>
      </c>
      <c r="F5" s="11" t="s">
        <v>13</v>
      </c>
    </row>
    <row r="6" spans="1:16" x14ac:dyDescent="0.3">
      <c r="A6" s="24" t="s">
        <v>52</v>
      </c>
      <c r="B6" s="25">
        <v>4</v>
      </c>
      <c r="C6" s="25">
        <v>5</v>
      </c>
      <c r="D6" s="25">
        <v>12</v>
      </c>
      <c r="E6" s="25">
        <v>10</v>
      </c>
      <c r="F6" s="26">
        <v>6</v>
      </c>
    </row>
    <row r="7" spans="1:16" ht="17.25" thickBot="1" x14ac:dyDescent="0.35">
      <c r="A7" s="27" t="s">
        <v>6</v>
      </c>
      <c r="B7" s="28">
        <v>1</v>
      </c>
      <c r="C7" s="28">
        <v>2</v>
      </c>
      <c r="D7" s="28">
        <v>3</v>
      </c>
      <c r="E7" s="28">
        <v>4</v>
      </c>
      <c r="F7" s="29">
        <v>5</v>
      </c>
    </row>
    <row r="8" spans="1:16" ht="17.25" thickBot="1" x14ac:dyDescent="0.35"/>
    <row r="9" spans="1:16" x14ac:dyDescent="0.3">
      <c r="A9" s="60" t="s">
        <v>49</v>
      </c>
      <c r="B9" s="61"/>
      <c r="C9" s="61"/>
      <c r="D9" s="61"/>
      <c r="E9" s="61"/>
      <c r="F9" s="62"/>
    </row>
    <row r="10" spans="1:16" x14ac:dyDescent="0.3">
      <c r="A10" s="63" t="s">
        <v>16</v>
      </c>
      <c r="B10" s="12" t="s">
        <v>167</v>
      </c>
      <c r="C10" s="12" t="s">
        <v>168</v>
      </c>
      <c r="D10" s="12" t="s">
        <v>169</v>
      </c>
      <c r="E10" s="12" t="s">
        <v>170</v>
      </c>
      <c r="F10" s="11" t="s">
        <v>171</v>
      </c>
    </row>
    <row r="11" spans="1:16" x14ac:dyDescent="0.3">
      <c r="A11" s="64"/>
      <c r="B11" s="12" t="s">
        <v>172</v>
      </c>
      <c r="C11" s="12" t="s">
        <v>173</v>
      </c>
      <c r="D11" s="12" t="s">
        <v>174</v>
      </c>
      <c r="E11" s="12" t="s">
        <v>175</v>
      </c>
      <c r="F11" s="11" t="s">
        <v>176</v>
      </c>
    </row>
    <row r="12" spans="1:16" x14ac:dyDescent="0.3">
      <c r="A12" s="24" t="s">
        <v>12</v>
      </c>
      <c r="B12" s="23" t="s">
        <v>177</v>
      </c>
      <c r="C12" s="23" t="s">
        <v>178</v>
      </c>
      <c r="D12" s="23" t="s">
        <v>179</v>
      </c>
      <c r="E12" s="12"/>
      <c r="F12" s="11"/>
    </row>
    <row r="13" spans="1:16" x14ac:dyDescent="0.3">
      <c r="A13" s="24" t="s">
        <v>14</v>
      </c>
      <c r="B13" s="12" t="s">
        <v>183</v>
      </c>
      <c r="C13" s="12" t="s">
        <v>184</v>
      </c>
      <c r="D13" s="12" t="s">
        <v>180</v>
      </c>
      <c r="E13" s="12" t="s">
        <v>181</v>
      </c>
      <c r="F13" s="11" t="s">
        <v>182</v>
      </c>
    </row>
    <row r="14" spans="1:16" x14ac:dyDescent="0.3">
      <c r="A14" s="24" t="s">
        <v>52</v>
      </c>
      <c r="B14" s="25">
        <v>4</v>
      </c>
      <c r="C14" s="25">
        <v>5</v>
      </c>
      <c r="D14" s="25">
        <v>12</v>
      </c>
      <c r="E14" s="25">
        <v>10</v>
      </c>
      <c r="F14" s="26">
        <v>6</v>
      </c>
    </row>
    <row r="15" spans="1:16" ht="17.25" thickBot="1" x14ac:dyDescent="0.35">
      <c r="A15" s="27" t="s">
        <v>6</v>
      </c>
      <c r="B15" s="28">
        <v>1</v>
      </c>
      <c r="C15" s="28">
        <v>2</v>
      </c>
      <c r="D15" s="28">
        <v>3</v>
      </c>
      <c r="E15" s="28">
        <v>4</v>
      </c>
      <c r="F15" s="29">
        <v>5</v>
      </c>
    </row>
  </sheetData>
  <mergeCells count="4">
    <mergeCell ref="A1:F1"/>
    <mergeCell ref="A2:A3"/>
    <mergeCell ref="A9:F9"/>
    <mergeCell ref="A10:A11"/>
  </mergeCells>
  <phoneticPr fontId="2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F0BD4E-86E7-4336-9714-87F91C796A07}">
  <sheetPr>
    <tabColor rgb="FF00B0F0"/>
  </sheetPr>
  <dimension ref="B1:U63"/>
  <sheetViews>
    <sheetView zoomScale="70" zoomScaleNormal="70" workbookViewId="0">
      <selection activeCell="E49" sqref="E49:G49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14" ht="17.25" thickBot="1" x14ac:dyDescent="0.35"/>
    <row r="2" spans="2:14" x14ac:dyDescent="0.3">
      <c r="B2" s="14" t="s">
        <v>19</v>
      </c>
      <c r="C2" s="72" t="str">
        <f>'영장(C,H,M,L)'!H7</f>
        <v>자유의 치유사</v>
      </c>
      <c r="D2" s="72"/>
      <c r="E2" s="72"/>
      <c r="F2" s="72"/>
      <c r="G2" s="73"/>
    </row>
    <row r="3" spans="2:14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설정정리'!$F$5</f>
        <v>L</v>
      </c>
      <c r="F3" s="13" t="s">
        <v>12</v>
      </c>
      <c r="G3" s="11" t="str">
        <f>'캐릭터 설정정리'!$D$4</f>
        <v>서포터</v>
      </c>
    </row>
    <row r="4" spans="2:14" ht="249.95" customHeight="1" x14ac:dyDescent="0.3">
      <c r="B4" s="10" t="s">
        <v>10</v>
      </c>
      <c r="C4" s="70" t="e" vm="21">
        <v>#VALUE!</v>
      </c>
      <c r="D4" s="70"/>
      <c r="E4" s="70"/>
      <c r="F4" s="70"/>
      <c r="G4" s="71"/>
      <c r="I4" s="4"/>
    </row>
    <row r="5" spans="2:14" ht="17.25" thickBot="1" x14ac:dyDescent="0.35">
      <c r="B5" s="10" t="s">
        <v>9</v>
      </c>
      <c r="C5" s="74">
        <v>1</v>
      </c>
      <c r="D5" s="74"/>
      <c r="E5" s="13" t="s">
        <v>8</v>
      </c>
      <c r="F5" s="74">
        <v>4</v>
      </c>
      <c r="G5" s="75"/>
      <c r="I5" s="4"/>
      <c r="J5" s="31"/>
      <c r="K5" s="31"/>
      <c r="L5" s="31"/>
      <c r="M5" s="31"/>
      <c r="N5" s="31"/>
    </row>
    <row r="6" spans="2:14" x14ac:dyDescent="0.3">
      <c r="B6" s="76" t="s">
        <v>6</v>
      </c>
      <c r="C6" s="79" t="s">
        <v>58</v>
      </c>
      <c r="D6" s="80"/>
      <c r="E6" s="70" t="s">
        <v>70</v>
      </c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14" ht="17.25" thickBot="1" x14ac:dyDescent="0.35">
      <c r="B7" s="77"/>
      <c r="C7" s="79"/>
      <c r="D7" s="80"/>
      <c r="E7" s="105"/>
      <c r="F7" s="105"/>
      <c r="G7" s="106"/>
      <c r="I7" s="3">
        <f>C5+F5</f>
        <v>5</v>
      </c>
      <c r="J7" s="2">
        <f>SUBTOTAL(3,C6:D10)</f>
        <v>1</v>
      </c>
      <c r="K7" s="2">
        <f>CHOOSE(MATCH(E3, {"R1","R2","H","M","L"}, 0), 4, 5, 12, 8, 6)</f>
        <v>6</v>
      </c>
      <c r="L7" s="1">
        <f>K7-I7-J7</f>
        <v>0</v>
      </c>
      <c r="M7" s="32"/>
      <c r="N7" s="32"/>
    </row>
    <row r="8" spans="2:14" x14ac:dyDescent="0.3">
      <c r="B8" s="77"/>
      <c r="C8" s="79"/>
      <c r="D8" s="80"/>
      <c r="E8" s="81"/>
      <c r="F8" s="82"/>
      <c r="G8" s="83"/>
      <c r="J8" s="32"/>
      <c r="K8" s="32"/>
      <c r="L8" s="32"/>
      <c r="M8" s="32"/>
      <c r="N8" s="32"/>
    </row>
    <row r="9" spans="2:14" x14ac:dyDescent="0.3">
      <c r="B9" s="77"/>
      <c r="C9" s="79"/>
      <c r="D9" s="80"/>
      <c r="E9" s="81"/>
      <c r="F9" s="82"/>
      <c r="G9" s="83"/>
      <c r="J9" s="32"/>
      <c r="K9" s="32"/>
      <c r="L9" s="32"/>
      <c r="M9" s="32"/>
      <c r="N9" s="32"/>
    </row>
    <row r="10" spans="2:14" ht="17.25" thickBot="1" x14ac:dyDescent="0.35">
      <c r="B10" s="78"/>
      <c r="C10" s="84"/>
      <c r="D10" s="85"/>
      <c r="E10" s="86"/>
      <c r="F10" s="86"/>
      <c r="G10" s="87"/>
      <c r="J10" s="32"/>
      <c r="K10" s="32"/>
      <c r="L10" s="32"/>
      <c r="M10" s="32"/>
      <c r="N10" s="32"/>
    </row>
    <row r="11" spans="2:14" ht="30" customHeight="1" thickBot="1" x14ac:dyDescent="0.35">
      <c r="B11" s="4"/>
      <c r="C11" s="54"/>
      <c r="D11" s="54"/>
      <c r="E11" s="55"/>
      <c r="F11" s="55"/>
      <c r="G11" s="55"/>
      <c r="J11" s="32"/>
      <c r="K11" s="32"/>
      <c r="L11" s="32"/>
      <c r="M11" s="32"/>
      <c r="N11" s="32"/>
    </row>
    <row r="12" spans="2:14" ht="17.100000000000001" customHeight="1" x14ac:dyDescent="0.3">
      <c r="B12" s="4"/>
      <c r="C12" s="54"/>
      <c r="D12" s="54"/>
      <c r="E12" s="55"/>
      <c r="F12" s="55"/>
      <c r="G12" s="55"/>
      <c r="I12" s="43" t="s">
        <v>91</v>
      </c>
      <c r="J12" s="41" t="s">
        <v>92</v>
      </c>
      <c r="K12" s="57" t="s">
        <v>106</v>
      </c>
      <c r="L12" s="41" t="s">
        <v>89</v>
      </c>
      <c r="M12" s="44"/>
      <c r="N12" s="45"/>
    </row>
    <row r="13" spans="2:14" ht="17.100000000000001" customHeight="1" thickBot="1" x14ac:dyDescent="0.35">
      <c r="B13" s="4"/>
      <c r="C13" s="54"/>
      <c r="D13" s="54"/>
      <c r="E13" s="55"/>
      <c r="F13" s="55"/>
      <c r="G13" s="55"/>
      <c r="I13" s="46" t="s">
        <v>98</v>
      </c>
      <c r="J13" s="42" t="s">
        <v>101</v>
      </c>
      <c r="K13" s="58" t="s">
        <v>98</v>
      </c>
      <c r="L13" s="42"/>
      <c r="M13" s="47"/>
      <c r="N13" s="48"/>
    </row>
    <row r="14" spans="2:14" ht="17.100000000000001" customHeight="1" x14ac:dyDescent="0.3">
      <c r="B14" s="4"/>
      <c r="C14" s="54"/>
      <c r="D14" s="54"/>
      <c r="E14" s="55"/>
      <c r="F14" s="55"/>
      <c r="G14" s="55"/>
      <c r="I14" s="43" t="s">
        <v>118</v>
      </c>
      <c r="J14" s="41" t="s">
        <v>119</v>
      </c>
      <c r="K14" s="57" t="s">
        <v>120</v>
      </c>
      <c r="L14" s="57" t="s">
        <v>121</v>
      </c>
      <c r="M14" s="44"/>
      <c r="N14" s="45" t="s">
        <v>93</v>
      </c>
    </row>
    <row r="15" spans="2:14" ht="17.100000000000001" customHeight="1" thickBot="1" x14ac:dyDescent="0.35">
      <c r="B15" s="4"/>
      <c r="C15" s="54"/>
      <c r="D15" s="54"/>
      <c r="E15" s="55"/>
      <c r="F15" s="55"/>
      <c r="G15" s="55"/>
      <c r="I15" s="49">
        <v>1</v>
      </c>
      <c r="J15" s="47"/>
      <c r="K15" s="59"/>
      <c r="L15" s="47"/>
      <c r="M15" s="47"/>
      <c r="N15" s="50">
        <f>I13+J13+K13+L13+M13+N13+I15+J15+K15+L15+M15</f>
        <v>5</v>
      </c>
    </row>
    <row r="16" spans="2:14" ht="30" customHeight="1" thickBot="1" x14ac:dyDescent="0.35">
      <c r="C16" s="9"/>
    </row>
    <row r="17" spans="2:14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>2</v>
      </c>
      <c r="N17" s="62"/>
    </row>
    <row r="18" spans="2:14" x14ac:dyDescent="0.3">
      <c r="B18" s="30" t="s">
        <v>19</v>
      </c>
      <c r="C18" s="93" t="str">
        <f>C2 &amp; "(이동)"</f>
        <v>자유의 치유사(이동)</v>
      </c>
      <c r="D18" s="94"/>
      <c r="E18" s="94"/>
      <c r="F18" s="94"/>
      <c r="G18" s="95"/>
      <c r="I18" s="10" t="s">
        <v>19</v>
      </c>
      <c r="J18" s="81" t="str">
        <f>E6</f>
        <v>해방의 빛</v>
      </c>
      <c r="K18" s="82"/>
      <c r="L18" s="82"/>
      <c r="M18" s="82"/>
      <c r="N18" s="83"/>
    </row>
    <row r="19" spans="2:14" ht="249.95" customHeight="1" x14ac:dyDescent="0.3">
      <c r="B19" s="10" t="s">
        <v>10</v>
      </c>
      <c r="C19" s="70" t="e" vm="21">
        <v>#VALUE!</v>
      </c>
      <c r="D19" s="70"/>
      <c r="E19" s="70"/>
      <c r="F19" s="70"/>
      <c r="G19" s="71"/>
      <c r="I19" s="10" t="s">
        <v>10</v>
      </c>
      <c r="J19" s="70" t="e" vm="21">
        <v>#VALUE!</v>
      </c>
      <c r="K19" s="70"/>
      <c r="L19" s="70"/>
      <c r="M19" s="70"/>
      <c r="N19" s="71"/>
    </row>
    <row r="20" spans="2:14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 t="s">
        <v>130</v>
      </c>
      <c r="K20" s="99"/>
      <c r="L20" s="99"/>
      <c r="M20" s="99"/>
      <c r="N20" s="100"/>
    </row>
    <row r="21" spans="2:14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1">
        <v>#VALUE!</v>
      </c>
      <c r="K21" s="88"/>
      <c r="L21" s="88"/>
      <c r="M21" s="88"/>
      <c r="N21" s="89"/>
    </row>
    <row r="22" spans="2:14" ht="30" customHeight="1" thickBot="1" x14ac:dyDescent="0.35">
      <c r="C22" s="9"/>
    </row>
    <row r="23" spans="2:14" x14ac:dyDescent="0.3">
      <c r="B23" s="14" t="s">
        <v>19</v>
      </c>
      <c r="C23" s="72" t="str">
        <f>'영장(C,H,M,L)'!I7</f>
        <v>행운의 치료사</v>
      </c>
      <c r="D23" s="72"/>
      <c r="E23" s="72"/>
      <c r="F23" s="72"/>
      <c r="G23" s="73"/>
    </row>
    <row r="24" spans="2:14" x14ac:dyDescent="0.3">
      <c r="B24" s="10" t="s">
        <v>16</v>
      </c>
      <c r="C24" s="12" t="str">
        <f>'캐릭터 설정정리'!$B$2</f>
        <v>영장</v>
      </c>
      <c r="D24" s="13" t="s">
        <v>14</v>
      </c>
      <c r="E24" s="12" t="str">
        <f>'캐릭터 설정정리'!$F$5</f>
        <v>L</v>
      </c>
      <c r="F24" s="13" t="s">
        <v>12</v>
      </c>
      <c r="G24" s="11" t="str">
        <f>'캐릭터 설정정리'!$D$4</f>
        <v>서포터</v>
      </c>
    </row>
    <row r="25" spans="2:14" ht="249.95" customHeight="1" x14ac:dyDescent="0.3">
      <c r="B25" s="10" t="s">
        <v>10</v>
      </c>
      <c r="C25" s="70" t="e" vm="22">
        <v>#VALUE!</v>
      </c>
      <c r="D25" s="70"/>
      <c r="E25" s="70"/>
      <c r="F25" s="70"/>
      <c r="G25" s="71"/>
      <c r="I25" s="4"/>
    </row>
    <row r="26" spans="2:14" ht="17.25" thickBot="1" x14ac:dyDescent="0.35">
      <c r="B26" s="10" t="s">
        <v>9</v>
      </c>
      <c r="C26" s="74">
        <v>2</v>
      </c>
      <c r="D26" s="74"/>
      <c r="E26" s="13" t="s">
        <v>8</v>
      </c>
      <c r="F26" s="74">
        <v>3</v>
      </c>
      <c r="G26" s="75"/>
      <c r="I26" s="4"/>
      <c r="J26" s="31"/>
      <c r="K26" s="31"/>
      <c r="L26" s="31"/>
      <c r="M26" s="31"/>
      <c r="N26" s="31"/>
    </row>
    <row r="27" spans="2:14" x14ac:dyDescent="0.3">
      <c r="B27" s="76" t="s">
        <v>6</v>
      </c>
      <c r="C27" s="79" t="s">
        <v>67</v>
      </c>
      <c r="D27" s="80"/>
      <c r="E27" s="70" t="s">
        <v>73</v>
      </c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14" ht="17.25" thickBot="1" x14ac:dyDescent="0.35">
      <c r="B28" s="77"/>
      <c r="C28" s="79"/>
      <c r="D28" s="80"/>
      <c r="E28" s="70"/>
      <c r="F28" s="70"/>
      <c r="G28" s="71"/>
      <c r="I28" s="3">
        <f>C26+F26</f>
        <v>5</v>
      </c>
      <c r="J28" s="2">
        <f>SUBTOTAL(3,C27:D31)</f>
        <v>1</v>
      </c>
      <c r="K28" s="2">
        <f>CHOOSE(MATCH(E24, {"R1","R2","H","M","L"}, 0), 4, 5, 12, 8, 6)</f>
        <v>6</v>
      </c>
      <c r="L28" s="1">
        <f>K28-I28-J28</f>
        <v>0</v>
      </c>
      <c r="M28" s="32"/>
      <c r="N28" s="32"/>
    </row>
    <row r="29" spans="2:14" x14ac:dyDescent="0.3">
      <c r="B29" s="77"/>
      <c r="C29" s="79"/>
      <c r="D29" s="80"/>
      <c r="E29" s="81"/>
      <c r="F29" s="82"/>
      <c r="G29" s="83"/>
      <c r="J29" s="32"/>
      <c r="K29" s="32"/>
      <c r="L29" s="32"/>
      <c r="M29" s="32"/>
      <c r="N29" s="32"/>
    </row>
    <row r="30" spans="2:14" x14ac:dyDescent="0.3">
      <c r="B30" s="77"/>
      <c r="C30" s="79"/>
      <c r="D30" s="80"/>
      <c r="E30" s="81"/>
      <c r="F30" s="82"/>
      <c r="G30" s="83"/>
      <c r="J30" s="32"/>
      <c r="K30" s="32"/>
      <c r="L30" s="32"/>
      <c r="M30" s="32"/>
      <c r="N30" s="32"/>
    </row>
    <row r="31" spans="2:14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14" ht="30" customHeight="1" thickBot="1" x14ac:dyDescent="0.35">
      <c r="B32" s="4"/>
      <c r="C32" s="54"/>
      <c r="D32" s="54"/>
      <c r="E32" s="55"/>
      <c r="F32" s="55"/>
      <c r="G32" s="55"/>
      <c r="J32" s="32"/>
      <c r="K32" s="32"/>
      <c r="L32" s="32"/>
      <c r="M32" s="32"/>
      <c r="N32" s="32"/>
    </row>
    <row r="33" spans="2:21" ht="17.100000000000001" customHeight="1" x14ac:dyDescent="0.3">
      <c r="B33" s="4"/>
      <c r="C33" s="54"/>
      <c r="D33" s="54"/>
      <c r="E33" s="55"/>
      <c r="F33" s="55"/>
      <c r="G33" s="55"/>
      <c r="I33" s="43" t="s">
        <v>91</v>
      </c>
      <c r="J33" s="41" t="s">
        <v>92</v>
      </c>
      <c r="K33" s="57" t="s">
        <v>106</v>
      </c>
      <c r="L33" s="41" t="s">
        <v>89</v>
      </c>
      <c r="M33" s="44"/>
      <c r="N33" s="45"/>
    </row>
    <row r="34" spans="2:21" ht="17.100000000000001" customHeight="1" thickBot="1" x14ac:dyDescent="0.35">
      <c r="B34" s="4"/>
      <c r="C34" s="54"/>
      <c r="D34" s="54"/>
      <c r="E34" s="55"/>
      <c r="F34" s="55"/>
      <c r="G34" s="55"/>
      <c r="I34" s="46" t="s">
        <v>98</v>
      </c>
      <c r="J34" s="42" t="s">
        <v>103</v>
      </c>
      <c r="K34" s="58" t="s">
        <v>98</v>
      </c>
      <c r="L34" s="42"/>
      <c r="M34" s="47"/>
      <c r="N34" s="48"/>
    </row>
    <row r="35" spans="2:21" ht="17.100000000000001" customHeight="1" x14ac:dyDescent="0.3">
      <c r="B35" s="4"/>
      <c r="C35" s="54"/>
      <c r="D35" s="54"/>
      <c r="E35" s="55"/>
      <c r="F35" s="55"/>
      <c r="G35" s="55"/>
      <c r="I35" s="43" t="s">
        <v>118</v>
      </c>
      <c r="J35" s="41" t="s">
        <v>119</v>
      </c>
      <c r="K35" s="57" t="s">
        <v>120</v>
      </c>
      <c r="L35" s="57" t="s">
        <v>121</v>
      </c>
      <c r="M35" s="44"/>
      <c r="N35" s="45" t="s">
        <v>93</v>
      </c>
    </row>
    <row r="36" spans="2:21" ht="17.100000000000001" customHeight="1" thickBot="1" x14ac:dyDescent="0.35">
      <c r="B36" s="4"/>
      <c r="C36" s="54"/>
      <c r="D36" s="54"/>
      <c r="E36" s="55"/>
      <c r="F36" s="55"/>
      <c r="G36" s="55"/>
      <c r="I36" s="49">
        <v>3</v>
      </c>
      <c r="J36" s="47"/>
      <c r="K36" s="59"/>
      <c r="L36" s="47"/>
      <c r="M36" s="47"/>
      <c r="N36" s="50">
        <f>I34+J34+K34+L34+M34+N34+I36+J36+K36+L36+M36</f>
        <v>8</v>
      </c>
    </row>
    <row r="37" spans="2:21" ht="30" customHeight="1" thickBot="1" x14ac:dyDescent="0.35">
      <c r="C37" s="9"/>
    </row>
    <row r="38" spans="2:21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>3</v>
      </c>
      <c r="N38" s="62"/>
      <c r="P38" s="4"/>
      <c r="S38" s="4"/>
    </row>
    <row r="39" spans="2:21" x14ac:dyDescent="0.3">
      <c r="B39" s="30" t="s">
        <v>19</v>
      </c>
      <c r="C39" s="93" t="str">
        <f>C23 &amp; "(이동)"</f>
        <v>행운의 치료사(이동)</v>
      </c>
      <c r="D39" s="94"/>
      <c r="E39" s="94"/>
      <c r="F39" s="94"/>
      <c r="G39" s="95"/>
      <c r="I39" s="10" t="s">
        <v>19</v>
      </c>
      <c r="J39" s="81" t="str">
        <f>E27</f>
        <v>행운의 손길</v>
      </c>
      <c r="K39" s="82"/>
      <c r="L39" s="82"/>
      <c r="M39" s="82"/>
      <c r="N39" s="83"/>
      <c r="P39" s="4"/>
    </row>
    <row r="40" spans="2:21" ht="249.95" customHeight="1" x14ac:dyDescent="0.3">
      <c r="B40" s="10" t="s">
        <v>10</v>
      </c>
      <c r="C40" s="70" t="e" vm="22">
        <v>#VALUE!</v>
      </c>
      <c r="D40" s="70"/>
      <c r="E40" s="70"/>
      <c r="F40" s="70"/>
      <c r="G40" s="71"/>
      <c r="I40" s="10" t="s">
        <v>10</v>
      </c>
      <c r="J40" s="70" t="e" vm="22">
        <v>#VALUE!</v>
      </c>
      <c r="K40" s="70"/>
      <c r="L40" s="70"/>
      <c r="M40" s="70"/>
      <c r="N40" s="71"/>
      <c r="P40" s="4"/>
    </row>
    <row r="41" spans="2:21" ht="53.2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 t="s">
        <v>131</v>
      </c>
      <c r="K41" s="99"/>
      <c r="L41" s="99"/>
      <c r="M41" s="99"/>
      <c r="N41" s="100"/>
      <c r="P41" s="4"/>
      <c r="Q41" s="36"/>
      <c r="R41" s="31"/>
      <c r="S41" s="31"/>
      <c r="T41" s="31"/>
      <c r="U41" s="31"/>
    </row>
    <row r="42" spans="2:21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5"/>
      <c r="Q42" s="32"/>
      <c r="R42" s="32"/>
      <c r="S42" s="32"/>
      <c r="T42" s="32"/>
      <c r="U42" s="32"/>
    </row>
    <row r="43" spans="2:21" ht="30" customHeight="1" thickBot="1" x14ac:dyDescent="0.35"/>
    <row r="44" spans="2:21" x14ac:dyDescent="0.3">
      <c r="B44" s="14" t="s">
        <v>19</v>
      </c>
      <c r="C44" s="72" t="str">
        <f>'영장(C,H,M,L)'!J7</f>
        <v>검은 마력의 저주사</v>
      </c>
      <c r="D44" s="72"/>
      <c r="E44" s="72"/>
      <c r="F44" s="72"/>
      <c r="G44" s="73"/>
    </row>
    <row r="45" spans="2:21" x14ac:dyDescent="0.3">
      <c r="B45" s="10" t="s">
        <v>16</v>
      </c>
      <c r="C45" s="12" t="str">
        <f>'캐릭터 설정정리'!$B$2</f>
        <v>영장</v>
      </c>
      <c r="D45" s="13" t="s">
        <v>14</v>
      </c>
      <c r="E45" s="12" t="str">
        <f>'캐릭터 설정정리'!$F$5</f>
        <v>L</v>
      </c>
      <c r="F45" s="13" t="s">
        <v>12</v>
      </c>
      <c r="G45" s="11" t="str">
        <f>'캐릭터 설정정리'!$D$4</f>
        <v>서포터</v>
      </c>
    </row>
    <row r="46" spans="2:21" ht="249.95" customHeight="1" x14ac:dyDescent="0.3">
      <c r="B46" s="10" t="s">
        <v>10</v>
      </c>
      <c r="C46" s="70" t="e" vm="23">
        <v>#VALUE!</v>
      </c>
      <c r="D46" s="70"/>
      <c r="E46" s="70"/>
      <c r="F46" s="70"/>
      <c r="G46" s="71"/>
      <c r="I46" s="4"/>
    </row>
    <row r="47" spans="2:21" ht="17.25" thickBot="1" x14ac:dyDescent="0.35">
      <c r="B47" s="10" t="s">
        <v>9</v>
      </c>
      <c r="C47" s="102">
        <v>2</v>
      </c>
      <c r="D47" s="103"/>
      <c r="E47" s="13" t="s">
        <v>8</v>
      </c>
      <c r="F47" s="102">
        <v>2</v>
      </c>
      <c r="G47" s="104"/>
      <c r="I47" s="4"/>
      <c r="J47" s="31"/>
      <c r="K47" s="31"/>
      <c r="L47" s="31"/>
      <c r="M47" s="31"/>
      <c r="N47" s="31"/>
    </row>
    <row r="48" spans="2:21" x14ac:dyDescent="0.3">
      <c r="B48" s="76" t="s">
        <v>6</v>
      </c>
      <c r="C48" s="79" t="s">
        <v>5</v>
      </c>
      <c r="D48" s="80"/>
      <c r="E48" s="81" t="s">
        <v>74</v>
      </c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21" ht="17.25" thickBot="1" x14ac:dyDescent="0.35">
      <c r="B49" s="77"/>
      <c r="C49" s="79" t="s">
        <v>5</v>
      </c>
      <c r="D49" s="80"/>
      <c r="E49" s="81" t="s">
        <v>140</v>
      </c>
      <c r="F49" s="82"/>
      <c r="G49" s="83"/>
      <c r="I49" s="3">
        <f>C47+F47</f>
        <v>4</v>
      </c>
      <c r="J49" s="2">
        <f>SUBTOTAL(3,C48:D52)</f>
        <v>2</v>
      </c>
      <c r="K49" s="2">
        <f>CHOOSE(MATCH(E45, {"R1","R2","H","M","L"}, 0), 4, 5, 12, 8, 6)</f>
        <v>6</v>
      </c>
      <c r="L49" s="1">
        <f>K49-I49-J49</f>
        <v>0</v>
      </c>
      <c r="M49" s="32"/>
      <c r="N49" s="32"/>
    </row>
    <row r="50" spans="2:21" x14ac:dyDescent="0.3">
      <c r="B50" s="77"/>
      <c r="C50" s="79"/>
      <c r="D50" s="80"/>
      <c r="E50" s="81"/>
      <c r="F50" s="82"/>
      <c r="G50" s="83"/>
      <c r="J50" s="32"/>
      <c r="K50" s="32"/>
      <c r="L50" s="32"/>
      <c r="M50" s="32"/>
      <c r="N50" s="32"/>
    </row>
    <row r="51" spans="2:21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21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21" ht="30" customHeight="1" thickBot="1" x14ac:dyDescent="0.35">
      <c r="B53" s="4"/>
      <c r="C53" s="54"/>
      <c r="D53" s="54"/>
      <c r="E53" s="55"/>
      <c r="F53" s="55"/>
      <c r="G53" s="55"/>
      <c r="J53" s="32"/>
      <c r="K53" s="32"/>
      <c r="L53" s="32"/>
      <c r="M53" s="32"/>
      <c r="N53" s="32"/>
    </row>
    <row r="54" spans="2:21" ht="17.100000000000001" customHeight="1" x14ac:dyDescent="0.3">
      <c r="B54" s="4"/>
      <c r="C54" s="54"/>
      <c r="D54" s="54"/>
      <c r="E54" s="55"/>
      <c r="F54" s="55"/>
      <c r="G54" s="55"/>
      <c r="I54" s="43" t="s">
        <v>91</v>
      </c>
      <c r="J54" s="41" t="s">
        <v>92</v>
      </c>
      <c r="K54" s="57" t="s">
        <v>106</v>
      </c>
      <c r="L54" s="41" t="s">
        <v>89</v>
      </c>
      <c r="M54" s="44"/>
      <c r="N54" s="45"/>
      <c r="P54" s="43" t="s">
        <v>91</v>
      </c>
      <c r="Q54" s="41" t="s">
        <v>92</v>
      </c>
      <c r="R54" s="57" t="s">
        <v>106</v>
      </c>
      <c r="S54" s="41" t="s">
        <v>89</v>
      </c>
      <c r="T54" s="44"/>
      <c r="U54" s="45"/>
    </row>
    <row r="55" spans="2:21" ht="17.100000000000001" customHeight="1" thickBot="1" x14ac:dyDescent="0.35">
      <c r="B55" s="4"/>
      <c r="C55" s="54"/>
      <c r="D55" s="54"/>
      <c r="E55" s="55"/>
      <c r="F55" s="55"/>
      <c r="G55" s="55"/>
      <c r="I55" s="46" t="s">
        <v>98</v>
      </c>
      <c r="J55" s="42" t="s">
        <v>98</v>
      </c>
      <c r="K55" s="58" t="s">
        <v>101</v>
      </c>
      <c r="L55" s="42"/>
      <c r="M55" s="47"/>
      <c r="N55" s="48"/>
      <c r="P55" s="46" t="s">
        <v>98</v>
      </c>
      <c r="Q55" s="42" t="s">
        <v>98</v>
      </c>
      <c r="R55" s="58" t="s">
        <v>101</v>
      </c>
      <c r="S55" s="42"/>
      <c r="T55" s="47"/>
      <c r="U55" s="48"/>
    </row>
    <row r="56" spans="2:21" ht="17.100000000000001" customHeight="1" x14ac:dyDescent="0.3">
      <c r="B56" s="4"/>
      <c r="C56" s="54"/>
      <c r="D56" s="54"/>
      <c r="E56" s="55"/>
      <c r="F56" s="55"/>
      <c r="G56" s="55"/>
      <c r="I56" s="43" t="s">
        <v>118</v>
      </c>
      <c r="J56" s="41" t="s">
        <v>119</v>
      </c>
      <c r="K56" s="57" t="s">
        <v>120</v>
      </c>
      <c r="L56" s="57" t="s">
        <v>121</v>
      </c>
      <c r="M56" s="44"/>
      <c r="N56" s="45" t="s">
        <v>93</v>
      </c>
      <c r="P56" s="43" t="s">
        <v>118</v>
      </c>
      <c r="Q56" s="41" t="s">
        <v>119</v>
      </c>
      <c r="R56" s="57" t="s">
        <v>120</v>
      </c>
      <c r="S56" s="57" t="s">
        <v>121</v>
      </c>
      <c r="T56" s="44"/>
      <c r="U56" s="45" t="s">
        <v>93</v>
      </c>
    </row>
    <row r="57" spans="2:21" ht="17.100000000000001" customHeight="1" thickBot="1" x14ac:dyDescent="0.35">
      <c r="B57" s="4"/>
      <c r="C57" s="54"/>
      <c r="D57" s="54"/>
      <c r="E57" s="55"/>
      <c r="F57" s="55"/>
      <c r="G57" s="55"/>
      <c r="I57" s="49"/>
      <c r="J57" s="47">
        <v>1</v>
      </c>
      <c r="K57" s="59"/>
      <c r="L57" s="47"/>
      <c r="M57" s="47"/>
      <c r="N57" s="50">
        <f>I55+J55+K55+L55+M55+N55+I57+J57+K57+L57+M57</f>
        <v>5</v>
      </c>
      <c r="P57" s="49"/>
      <c r="Q57" s="47"/>
      <c r="R57" s="59"/>
      <c r="S57" s="47"/>
      <c r="T57" s="47"/>
      <c r="U57" s="50">
        <f>P55+Q55+R55+S55+T55+U55+P57+Q57+R57+S57+T57</f>
        <v>4</v>
      </c>
    </row>
    <row r="58" spans="2:21" ht="30" customHeight="1" thickBot="1" x14ac:dyDescent="0.35">
      <c r="C58" s="9"/>
    </row>
    <row r="59" spans="2:21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>1</v>
      </c>
      <c r="N59" s="62"/>
      <c r="P59" s="14" t="s">
        <v>17</v>
      </c>
      <c r="Q59" s="90" t="s">
        <v>6</v>
      </c>
      <c r="R59" s="91"/>
      <c r="S59" s="33" t="s">
        <v>59</v>
      </c>
      <c r="T59" s="92" t="str">
        <f>RIGHT(C49, 1)</f>
        <v>1</v>
      </c>
      <c r="U59" s="62"/>
    </row>
    <row r="60" spans="2:21" x14ac:dyDescent="0.3">
      <c r="B60" s="30" t="s">
        <v>19</v>
      </c>
      <c r="C60" s="93" t="str">
        <f>C44 &amp; "(이동)"</f>
        <v>검은 마력의 저주사(이동)</v>
      </c>
      <c r="D60" s="94"/>
      <c r="E60" s="94"/>
      <c r="F60" s="94"/>
      <c r="G60" s="95"/>
      <c r="I60" s="10" t="s">
        <v>19</v>
      </c>
      <c r="J60" s="81" t="str">
        <f>E48</f>
        <v>저주의 낙인</v>
      </c>
      <c r="K60" s="82"/>
      <c r="L60" s="82"/>
      <c r="M60" s="82"/>
      <c r="N60" s="83"/>
      <c r="P60" s="10" t="s">
        <v>19</v>
      </c>
      <c r="Q60" s="81" t="str">
        <f>E49</f>
        <v>어둠의 속삭임</v>
      </c>
      <c r="R60" s="82"/>
      <c r="S60" s="82"/>
      <c r="T60" s="82"/>
      <c r="U60" s="83"/>
    </row>
    <row r="61" spans="2:21" ht="249.95" customHeight="1" x14ac:dyDescent="0.3">
      <c r="B61" s="10" t="s">
        <v>10</v>
      </c>
      <c r="C61" s="70" t="e" vm="23">
        <v>#VALUE!</v>
      </c>
      <c r="D61" s="70"/>
      <c r="E61" s="70"/>
      <c r="F61" s="70"/>
      <c r="G61" s="71"/>
      <c r="I61" s="10" t="s">
        <v>10</v>
      </c>
      <c r="J61" s="70" t="e" vm="23">
        <v>#VALUE!</v>
      </c>
      <c r="K61" s="70"/>
      <c r="L61" s="70"/>
      <c r="M61" s="70"/>
      <c r="N61" s="71"/>
      <c r="P61" s="10" t="s">
        <v>10</v>
      </c>
      <c r="Q61" s="70" t="e" vm="23">
        <v>#VALUE!</v>
      </c>
      <c r="R61" s="70"/>
      <c r="S61" s="70"/>
      <c r="T61" s="70"/>
      <c r="U61" s="71"/>
    </row>
    <row r="62" spans="2:21" ht="53.2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 t="s">
        <v>132</v>
      </c>
      <c r="K62" s="99"/>
      <c r="L62" s="99"/>
      <c r="M62" s="99"/>
      <c r="N62" s="100"/>
      <c r="P62" s="10" t="s">
        <v>7</v>
      </c>
      <c r="Q62" s="101" t="s">
        <v>133</v>
      </c>
      <c r="R62" s="99"/>
      <c r="S62" s="99"/>
      <c r="T62" s="99"/>
      <c r="U62" s="100"/>
    </row>
    <row r="63" spans="2:21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4" t="s">
        <v>4</v>
      </c>
      <c r="Q63" s="88" t="e" vm="1">
        <v>#VALUE!</v>
      </c>
      <c r="R63" s="88"/>
      <c r="S63" s="88"/>
      <c r="T63" s="88"/>
      <c r="U63" s="89"/>
    </row>
  </sheetData>
  <mergeCells count="87">
    <mergeCell ref="C2:G2"/>
    <mergeCell ref="C4:G4"/>
    <mergeCell ref="C5:D5"/>
    <mergeCell ref="F5:G5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  <mergeCell ref="C25:G25"/>
    <mergeCell ref="J17:K17"/>
    <mergeCell ref="M17:N17"/>
    <mergeCell ref="C18:G18"/>
    <mergeCell ref="J18:N18"/>
    <mergeCell ref="C19:G19"/>
    <mergeCell ref="J19:N19"/>
    <mergeCell ref="C17:D17"/>
    <mergeCell ref="F17:G17"/>
    <mergeCell ref="C20:G20"/>
    <mergeCell ref="J20:N20"/>
    <mergeCell ref="C21:G21"/>
    <mergeCell ref="J21:N21"/>
    <mergeCell ref="C23:G23"/>
    <mergeCell ref="C26:D26"/>
    <mergeCell ref="F26:G26"/>
    <mergeCell ref="B27:B31"/>
    <mergeCell ref="C27:D27"/>
    <mergeCell ref="E27:G27"/>
    <mergeCell ref="C28:D28"/>
    <mergeCell ref="E28:G28"/>
    <mergeCell ref="C29:D29"/>
    <mergeCell ref="E29:G29"/>
    <mergeCell ref="C30:D30"/>
    <mergeCell ref="E30:G30"/>
    <mergeCell ref="C31:D31"/>
    <mergeCell ref="E31:G31"/>
    <mergeCell ref="C38:D38"/>
    <mergeCell ref="F38:G38"/>
    <mergeCell ref="M38:N38"/>
    <mergeCell ref="C39:G39"/>
    <mergeCell ref="J39:N39"/>
    <mergeCell ref="J38:K38"/>
    <mergeCell ref="C47:D47"/>
    <mergeCell ref="F47:G47"/>
    <mergeCell ref="C40:G40"/>
    <mergeCell ref="J40:N40"/>
    <mergeCell ref="C41:G41"/>
    <mergeCell ref="J41:N41"/>
    <mergeCell ref="C42:G42"/>
    <mergeCell ref="J42:N42"/>
    <mergeCell ref="C44:G44"/>
    <mergeCell ref="C46:G46"/>
    <mergeCell ref="B48:B52"/>
    <mergeCell ref="C48:D48"/>
    <mergeCell ref="E48:G48"/>
    <mergeCell ref="C49:D49"/>
    <mergeCell ref="E49:G49"/>
    <mergeCell ref="C50:D50"/>
    <mergeCell ref="E50:G50"/>
    <mergeCell ref="C51:D51"/>
    <mergeCell ref="E51:G51"/>
    <mergeCell ref="C52:D52"/>
    <mergeCell ref="E52:G52"/>
    <mergeCell ref="C59:D59"/>
    <mergeCell ref="F59:G59"/>
    <mergeCell ref="J59:K59"/>
    <mergeCell ref="M59:N59"/>
    <mergeCell ref="T59:U59"/>
    <mergeCell ref="Q59:R59"/>
    <mergeCell ref="C60:G60"/>
    <mergeCell ref="J60:N60"/>
    <mergeCell ref="Q60:U60"/>
    <mergeCell ref="C61:G61"/>
    <mergeCell ref="J61:N61"/>
    <mergeCell ref="Q61:U61"/>
    <mergeCell ref="C62:G62"/>
    <mergeCell ref="J62:N62"/>
    <mergeCell ref="Q62:U62"/>
    <mergeCell ref="C63:G63"/>
    <mergeCell ref="J63:N63"/>
    <mergeCell ref="Q63:U63"/>
  </mergeCells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447061-CAF4-464C-9434-0CC533E650D6}">
  <sheetPr>
    <tabColor rgb="FF00B0F0"/>
  </sheetPr>
  <dimension ref="B1:AB63"/>
  <sheetViews>
    <sheetView zoomScale="70" zoomScaleNormal="70" workbookViewId="0">
      <selection activeCell="I12" sqref="I12:N15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28" ht="17.25" thickBot="1" x14ac:dyDescent="0.35"/>
    <row r="2" spans="2:28" x14ac:dyDescent="0.3">
      <c r="B2" s="14" t="s">
        <v>19</v>
      </c>
      <c r="C2" s="72" t="str">
        <f>'영장(C,H,M,L)'!$H$6</f>
        <v>노련한 전략가</v>
      </c>
      <c r="D2" s="72"/>
      <c r="E2" s="72"/>
      <c r="F2" s="72"/>
      <c r="G2" s="73"/>
    </row>
    <row r="3" spans="2:28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설정정리'!$E$5</f>
        <v>M</v>
      </c>
      <c r="F3" s="13" t="s">
        <v>12</v>
      </c>
      <c r="G3" s="11" t="str">
        <f>'캐릭터 설정정리'!$D$4</f>
        <v>서포터</v>
      </c>
    </row>
    <row r="4" spans="2:28" ht="249.95" customHeight="1" x14ac:dyDescent="0.3">
      <c r="B4" s="10" t="s">
        <v>10</v>
      </c>
      <c r="C4" s="70" t="e" vm="24">
        <v>#VALUE!</v>
      </c>
      <c r="D4" s="70"/>
      <c r="E4" s="70"/>
      <c r="F4" s="70"/>
      <c r="G4" s="71"/>
      <c r="I4" s="4"/>
    </row>
    <row r="5" spans="2:28" ht="17.25" thickBot="1" x14ac:dyDescent="0.35">
      <c r="B5" s="10" t="s">
        <v>9</v>
      </c>
      <c r="C5" s="74">
        <v>2</v>
      </c>
      <c r="D5" s="74"/>
      <c r="E5" s="13" t="s">
        <v>8</v>
      </c>
      <c r="F5" s="74">
        <v>3</v>
      </c>
      <c r="G5" s="75"/>
      <c r="I5" s="4"/>
      <c r="J5" s="31"/>
      <c r="K5" s="31"/>
      <c r="L5" s="31"/>
      <c r="M5" s="31"/>
      <c r="N5" s="31"/>
    </row>
    <row r="6" spans="2:28" x14ac:dyDescent="0.3">
      <c r="B6" s="76" t="s">
        <v>6</v>
      </c>
      <c r="C6" s="79" t="s">
        <v>5</v>
      </c>
      <c r="D6" s="80"/>
      <c r="E6" s="70" t="s">
        <v>134</v>
      </c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28" ht="17.25" thickBot="1" x14ac:dyDescent="0.35">
      <c r="B7" s="77"/>
      <c r="C7" s="79" t="s">
        <v>5</v>
      </c>
      <c r="D7" s="80"/>
      <c r="E7" s="70" t="s">
        <v>135</v>
      </c>
      <c r="F7" s="70"/>
      <c r="G7" s="71"/>
      <c r="I7" s="3">
        <f>C5+F5</f>
        <v>5</v>
      </c>
      <c r="J7" s="2">
        <f>SUBTOTAL(3,C6:D10)</f>
        <v>3</v>
      </c>
      <c r="K7" s="2">
        <f>CHOOSE(MATCH(E3, {"R1","R2","H","M","L"}, 0), 4, 5, 12, 8, 6)</f>
        <v>8</v>
      </c>
      <c r="L7" s="1">
        <f>K7-I7-J7</f>
        <v>0</v>
      </c>
      <c r="M7" s="32"/>
      <c r="N7" s="32"/>
    </row>
    <row r="8" spans="2:28" x14ac:dyDescent="0.3">
      <c r="B8" s="77"/>
      <c r="C8" s="79" t="s">
        <v>58</v>
      </c>
      <c r="D8" s="80"/>
      <c r="E8" s="81" t="s">
        <v>136</v>
      </c>
      <c r="F8" s="82"/>
      <c r="G8" s="83"/>
      <c r="J8" s="32"/>
      <c r="K8" s="32"/>
      <c r="L8" s="32"/>
      <c r="M8" s="32"/>
      <c r="N8" s="32"/>
    </row>
    <row r="9" spans="2:28" x14ac:dyDescent="0.3">
      <c r="B9" s="77"/>
      <c r="C9" s="79"/>
      <c r="D9" s="80"/>
      <c r="E9" s="81"/>
      <c r="F9" s="82"/>
      <c r="G9" s="83"/>
      <c r="J9" s="32"/>
      <c r="K9" s="32"/>
      <c r="L9" s="32"/>
      <c r="M9" s="32"/>
      <c r="N9" s="32"/>
    </row>
    <row r="10" spans="2:28" ht="17.25" thickBot="1" x14ac:dyDescent="0.35">
      <c r="B10" s="78"/>
      <c r="C10" s="84"/>
      <c r="D10" s="85"/>
      <c r="E10" s="86"/>
      <c r="F10" s="86"/>
      <c r="G10" s="87"/>
      <c r="J10" s="32"/>
      <c r="K10" s="32"/>
      <c r="L10" s="32"/>
      <c r="M10" s="32"/>
      <c r="N10" s="32"/>
    </row>
    <row r="11" spans="2:28" ht="30" customHeight="1" thickBot="1" x14ac:dyDescent="0.35">
      <c r="C11" s="9"/>
    </row>
    <row r="12" spans="2:28" ht="17.100000000000001" customHeight="1" x14ac:dyDescent="0.3">
      <c r="C12" s="9"/>
      <c r="I12" s="43" t="s">
        <v>91</v>
      </c>
      <c r="J12" s="41" t="s">
        <v>92</v>
      </c>
      <c r="K12" s="57" t="s">
        <v>106</v>
      </c>
      <c r="L12" s="41" t="s">
        <v>89</v>
      </c>
      <c r="M12" s="44"/>
      <c r="N12" s="45"/>
      <c r="P12" s="43" t="s">
        <v>91</v>
      </c>
      <c r="Q12" s="41" t="s">
        <v>92</v>
      </c>
      <c r="R12" s="57" t="s">
        <v>106</v>
      </c>
      <c r="S12" s="41" t="s">
        <v>114</v>
      </c>
      <c r="T12" s="44"/>
      <c r="U12" s="45"/>
      <c r="W12" s="43" t="s">
        <v>91</v>
      </c>
      <c r="X12" s="41" t="s">
        <v>92</v>
      </c>
      <c r="Y12" s="57" t="s">
        <v>106</v>
      </c>
      <c r="Z12" s="41" t="s">
        <v>90</v>
      </c>
      <c r="AA12" s="44"/>
      <c r="AB12" s="45"/>
    </row>
    <row r="13" spans="2:28" ht="17.100000000000001" customHeight="1" thickBot="1" x14ac:dyDescent="0.35">
      <c r="C13" s="9"/>
      <c r="I13" s="46" t="s">
        <v>103</v>
      </c>
      <c r="J13" s="42" t="s">
        <v>101</v>
      </c>
      <c r="K13" s="58" t="s">
        <v>98</v>
      </c>
      <c r="L13" s="42"/>
      <c r="M13" s="47"/>
      <c r="N13" s="48"/>
      <c r="P13" s="46" t="s">
        <v>98</v>
      </c>
      <c r="Q13" s="42" t="s">
        <v>103</v>
      </c>
      <c r="R13" s="58" t="s">
        <v>98</v>
      </c>
      <c r="S13" s="42" t="s">
        <v>98</v>
      </c>
      <c r="T13" s="47"/>
      <c r="U13" s="48"/>
      <c r="W13" s="46" t="s">
        <v>101</v>
      </c>
      <c r="X13" s="42" t="s">
        <v>101</v>
      </c>
      <c r="Y13" s="58" t="s">
        <v>98</v>
      </c>
      <c r="Z13" s="42" t="s">
        <v>101</v>
      </c>
      <c r="AA13" s="47"/>
      <c r="AB13" s="48"/>
    </row>
    <row r="14" spans="2:28" ht="17.100000000000001" customHeight="1" x14ac:dyDescent="0.3">
      <c r="C14" s="9"/>
      <c r="I14" s="43" t="s">
        <v>118</v>
      </c>
      <c r="J14" s="41" t="s">
        <v>119</v>
      </c>
      <c r="K14" s="57" t="s">
        <v>120</v>
      </c>
      <c r="L14" s="57" t="s">
        <v>121</v>
      </c>
      <c r="M14" s="44"/>
      <c r="N14" s="45" t="s">
        <v>93</v>
      </c>
      <c r="P14" s="43" t="s">
        <v>118</v>
      </c>
      <c r="Q14" s="41" t="s">
        <v>119</v>
      </c>
      <c r="R14" s="57" t="s">
        <v>120</v>
      </c>
      <c r="S14" s="57" t="s">
        <v>121</v>
      </c>
      <c r="T14" s="44"/>
      <c r="U14" s="45" t="s">
        <v>93</v>
      </c>
      <c r="W14" s="43" t="s">
        <v>118</v>
      </c>
      <c r="X14" s="41" t="s">
        <v>119</v>
      </c>
      <c r="Y14" s="57" t="s">
        <v>120</v>
      </c>
      <c r="Z14" s="57" t="s">
        <v>121</v>
      </c>
      <c r="AA14" s="44"/>
      <c r="AB14" s="45" t="s">
        <v>93</v>
      </c>
    </row>
    <row r="15" spans="2:28" ht="17.100000000000001" customHeight="1" thickBot="1" x14ac:dyDescent="0.35">
      <c r="C15" s="9"/>
      <c r="I15" s="49"/>
      <c r="J15" s="47"/>
      <c r="K15" s="59"/>
      <c r="L15" s="47"/>
      <c r="M15" s="47"/>
      <c r="N15" s="50">
        <f>I13+J13+K13+L13+M13+N13+I15+J15+K15+L15+M15</f>
        <v>6</v>
      </c>
      <c r="P15" s="49"/>
      <c r="Q15" s="47"/>
      <c r="R15" s="59"/>
      <c r="S15" s="47"/>
      <c r="T15" s="47"/>
      <c r="U15" s="50">
        <f>P13+Q13+R13+S13+T13+U13+P15+Q15+R15+S15+T15</f>
        <v>6</v>
      </c>
      <c r="W15" s="49"/>
      <c r="X15" s="47"/>
      <c r="Y15" s="59"/>
      <c r="Z15" s="47"/>
      <c r="AA15" s="47"/>
      <c r="AB15" s="50">
        <f>W13+X13+Y13+Z13+AA13+AB13+W15+X15+Y15+Z15+AA15</f>
        <v>7</v>
      </c>
    </row>
    <row r="16" spans="2:28" ht="30" customHeight="1" thickBot="1" x14ac:dyDescent="0.35">
      <c r="C16" s="9"/>
    </row>
    <row r="17" spans="2:28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>1</v>
      </c>
      <c r="N17" s="62"/>
      <c r="P17" s="14" t="s">
        <v>17</v>
      </c>
      <c r="Q17" s="90" t="s">
        <v>6</v>
      </c>
      <c r="R17" s="91"/>
      <c r="S17" s="33" t="s">
        <v>59</v>
      </c>
      <c r="T17" s="92" t="str">
        <f>RIGHT(C7, 1)</f>
        <v>1</v>
      </c>
      <c r="U17" s="62"/>
      <c r="W17" s="14" t="s">
        <v>17</v>
      </c>
      <c r="X17" s="90" t="s">
        <v>6</v>
      </c>
      <c r="Y17" s="91"/>
      <c r="Z17" s="33" t="s">
        <v>59</v>
      </c>
      <c r="AA17" s="92" t="str">
        <f>RIGHT(C8, 1)</f>
        <v>2</v>
      </c>
      <c r="AB17" s="62"/>
    </row>
    <row r="18" spans="2:28" x14ac:dyDescent="0.3">
      <c r="B18" s="30" t="s">
        <v>19</v>
      </c>
      <c r="C18" s="93" t="str">
        <f>C2 &amp; "(이동)"</f>
        <v>노련한 전략가(이동)</v>
      </c>
      <c r="D18" s="94"/>
      <c r="E18" s="94"/>
      <c r="F18" s="94"/>
      <c r="G18" s="95"/>
      <c r="I18" s="10" t="s">
        <v>19</v>
      </c>
      <c r="J18" s="81" t="str">
        <f>E6</f>
        <v>전선 재배치</v>
      </c>
      <c r="K18" s="82"/>
      <c r="L18" s="82"/>
      <c r="M18" s="82"/>
      <c r="N18" s="83"/>
      <c r="P18" s="10" t="s">
        <v>19</v>
      </c>
      <c r="Q18" s="81" t="str">
        <f>E7</f>
        <v>지휘 강화령</v>
      </c>
      <c r="R18" s="82"/>
      <c r="S18" s="82"/>
      <c r="T18" s="82"/>
      <c r="U18" s="83"/>
      <c r="W18" s="10" t="s">
        <v>19</v>
      </c>
      <c r="X18" s="81" t="str">
        <f>E8</f>
        <v>정보 우위</v>
      </c>
      <c r="Y18" s="82"/>
      <c r="Z18" s="82"/>
      <c r="AA18" s="82"/>
      <c r="AB18" s="83"/>
    </row>
    <row r="19" spans="2:28" ht="249.95" customHeight="1" x14ac:dyDescent="0.3">
      <c r="B19" s="10" t="s">
        <v>10</v>
      </c>
      <c r="C19" s="70" t="e" vm="24">
        <v>#VALUE!</v>
      </c>
      <c r="D19" s="70"/>
      <c r="E19" s="70"/>
      <c r="F19" s="70"/>
      <c r="G19" s="71"/>
      <c r="I19" s="10" t="s">
        <v>10</v>
      </c>
      <c r="J19" s="70" t="e" vm="24">
        <v>#VALUE!</v>
      </c>
      <c r="K19" s="70"/>
      <c r="L19" s="70"/>
      <c r="M19" s="70"/>
      <c r="N19" s="71"/>
      <c r="P19" s="10" t="s">
        <v>10</v>
      </c>
      <c r="Q19" s="70" t="e" vm="24">
        <v>#VALUE!</v>
      </c>
      <c r="R19" s="70"/>
      <c r="S19" s="70"/>
      <c r="T19" s="70"/>
      <c r="U19" s="71"/>
      <c r="W19" s="10" t="s">
        <v>10</v>
      </c>
      <c r="X19" s="70" t="e" vm="24">
        <v>#VALUE!</v>
      </c>
      <c r="Y19" s="70"/>
      <c r="Z19" s="70"/>
      <c r="AA19" s="70"/>
      <c r="AB19" s="71"/>
    </row>
    <row r="20" spans="2:28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 t="s">
        <v>137</v>
      </c>
      <c r="K20" s="99"/>
      <c r="L20" s="99"/>
      <c r="M20" s="99"/>
      <c r="N20" s="100"/>
      <c r="P20" s="10" t="s">
        <v>7</v>
      </c>
      <c r="Q20" s="101" t="s">
        <v>138</v>
      </c>
      <c r="R20" s="99"/>
      <c r="S20" s="99"/>
      <c r="T20" s="99"/>
      <c r="U20" s="100"/>
      <c r="W20" s="10" t="s">
        <v>7</v>
      </c>
      <c r="X20" s="101" t="s">
        <v>139</v>
      </c>
      <c r="Y20" s="99"/>
      <c r="Z20" s="99"/>
      <c r="AA20" s="99"/>
      <c r="AB20" s="100"/>
    </row>
    <row r="21" spans="2:28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3">
        <v>#VALUE!</v>
      </c>
      <c r="K21" s="88"/>
      <c r="L21" s="88"/>
      <c r="M21" s="88"/>
      <c r="N21" s="89"/>
      <c r="P21" s="34" t="s">
        <v>4</v>
      </c>
      <c r="Q21" s="88" t="e" vm="1">
        <v>#VALUE!</v>
      </c>
      <c r="R21" s="88"/>
      <c r="S21" s="88"/>
      <c r="T21" s="88"/>
      <c r="U21" s="89"/>
      <c r="W21" s="34" t="s">
        <v>4</v>
      </c>
      <c r="X21" s="88" t="e" vm="1">
        <v>#VALUE!</v>
      </c>
      <c r="Y21" s="88"/>
      <c r="Z21" s="88"/>
      <c r="AA21" s="88"/>
      <c r="AB21" s="89"/>
    </row>
    <row r="22" spans="2:28" ht="30" customHeight="1" thickBot="1" x14ac:dyDescent="0.35">
      <c r="C22" s="9"/>
    </row>
    <row r="23" spans="2:28" x14ac:dyDescent="0.3">
      <c r="B23" s="14" t="s">
        <v>19</v>
      </c>
      <c r="C23" s="72" t="str">
        <f>'영장(C,H,M,L)'!$I$6</f>
        <v>교활한 정보원</v>
      </c>
      <c r="D23" s="72"/>
      <c r="E23" s="72"/>
      <c r="F23" s="72"/>
      <c r="G23" s="73"/>
    </row>
    <row r="24" spans="2:28" x14ac:dyDescent="0.3">
      <c r="B24" s="10" t="s">
        <v>16</v>
      </c>
      <c r="C24" s="12" t="str">
        <f>'캐릭터 설정정리'!$B$2</f>
        <v>영장</v>
      </c>
      <c r="D24" s="13" t="s">
        <v>14</v>
      </c>
      <c r="E24" s="12" t="str">
        <f>'캐릭터 설정정리'!$E$5</f>
        <v>M</v>
      </c>
      <c r="F24" s="13" t="s">
        <v>12</v>
      </c>
      <c r="G24" s="11" t="str">
        <f>'캐릭터 설정정리'!$D$4</f>
        <v>서포터</v>
      </c>
    </row>
    <row r="25" spans="2:28" ht="249.95" customHeight="1" x14ac:dyDescent="0.3">
      <c r="B25" s="10" t="s">
        <v>10</v>
      </c>
      <c r="C25" s="70" t="e" vm="25">
        <v>#VALUE!</v>
      </c>
      <c r="D25" s="70"/>
      <c r="E25" s="70"/>
      <c r="F25" s="70"/>
      <c r="G25" s="71"/>
      <c r="I25" s="4"/>
    </row>
    <row r="26" spans="2:28" ht="17.25" thickBot="1" x14ac:dyDescent="0.35">
      <c r="B26" s="10" t="s">
        <v>9</v>
      </c>
      <c r="C26" s="74">
        <v>3</v>
      </c>
      <c r="D26" s="74"/>
      <c r="E26" s="13" t="s">
        <v>8</v>
      </c>
      <c r="F26" s="74">
        <v>3</v>
      </c>
      <c r="G26" s="75"/>
      <c r="I26" s="4"/>
      <c r="J26" s="31"/>
      <c r="K26" s="31"/>
      <c r="L26" s="31"/>
      <c r="M26" s="31"/>
      <c r="N26" s="31"/>
    </row>
    <row r="27" spans="2:28" x14ac:dyDescent="0.3">
      <c r="B27" s="76" t="s">
        <v>6</v>
      </c>
      <c r="C27" s="79" t="s">
        <v>5</v>
      </c>
      <c r="D27" s="80"/>
      <c r="E27" s="70" t="s">
        <v>144</v>
      </c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28" ht="17.25" thickBot="1" x14ac:dyDescent="0.35">
      <c r="B28" s="77"/>
      <c r="C28" s="79" t="s">
        <v>58</v>
      </c>
      <c r="D28" s="80"/>
      <c r="E28" s="70" t="s">
        <v>145</v>
      </c>
      <c r="F28" s="70"/>
      <c r="G28" s="71"/>
      <c r="I28" s="3">
        <f>C26+F26</f>
        <v>6</v>
      </c>
      <c r="J28" s="2">
        <f>SUBTOTAL(3,C27:D31)</f>
        <v>2</v>
      </c>
      <c r="K28" s="2">
        <f>CHOOSE(MATCH(E24, {"R1","R2","H","M","L"}, 0), 4, 5, 12, 8, 6)</f>
        <v>8</v>
      </c>
      <c r="L28" s="1">
        <f>K28-I28-J28</f>
        <v>0</v>
      </c>
      <c r="M28" s="32"/>
      <c r="N28" s="32"/>
    </row>
    <row r="29" spans="2:28" x14ac:dyDescent="0.3">
      <c r="B29" s="77"/>
      <c r="C29" s="79"/>
      <c r="D29" s="80"/>
      <c r="E29" s="81"/>
      <c r="F29" s="82"/>
      <c r="G29" s="83"/>
      <c r="J29" s="32"/>
      <c r="K29" s="32"/>
      <c r="L29" s="32"/>
      <c r="M29" s="32"/>
      <c r="N29" s="32"/>
    </row>
    <row r="30" spans="2:28" x14ac:dyDescent="0.3">
      <c r="B30" s="77"/>
      <c r="C30" s="79"/>
      <c r="D30" s="80"/>
      <c r="E30" s="81"/>
      <c r="F30" s="82"/>
      <c r="G30" s="83"/>
      <c r="J30" s="32"/>
      <c r="K30" s="32"/>
      <c r="L30" s="32"/>
      <c r="M30" s="32"/>
      <c r="N30" s="32"/>
    </row>
    <row r="31" spans="2:28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28" ht="30" customHeight="1" thickBot="1" x14ac:dyDescent="0.35">
      <c r="C32" s="9"/>
    </row>
    <row r="33" spans="2:21" ht="17.100000000000001" customHeight="1" x14ac:dyDescent="0.3">
      <c r="C33" s="9"/>
      <c r="I33" s="43" t="s">
        <v>91</v>
      </c>
      <c r="J33" s="41" t="s">
        <v>92</v>
      </c>
      <c r="K33" s="57" t="s">
        <v>106</v>
      </c>
      <c r="L33" s="41" t="s">
        <v>89</v>
      </c>
      <c r="M33" s="44"/>
      <c r="N33" s="45"/>
      <c r="P33" s="43" t="s">
        <v>91</v>
      </c>
      <c r="Q33" s="41" t="s">
        <v>92</v>
      </c>
      <c r="R33" s="57" t="s">
        <v>106</v>
      </c>
      <c r="S33" s="41" t="s">
        <v>89</v>
      </c>
      <c r="T33" s="44"/>
      <c r="U33" s="45"/>
    </row>
    <row r="34" spans="2:21" ht="17.100000000000001" customHeight="1" thickBot="1" x14ac:dyDescent="0.35">
      <c r="C34" s="9"/>
      <c r="I34" s="46" t="s">
        <v>98</v>
      </c>
      <c r="J34" s="42" t="s">
        <v>103</v>
      </c>
      <c r="K34" s="58" t="s">
        <v>98</v>
      </c>
      <c r="L34" s="42"/>
      <c r="M34" s="47"/>
      <c r="N34" s="48"/>
      <c r="P34" s="46" t="s">
        <v>103</v>
      </c>
      <c r="Q34" s="42" t="s">
        <v>103</v>
      </c>
      <c r="R34" s="58" t="s">
        <v>98</v>
      </c>
      <c r="S34" s="42"/>
      <c r="T34" s="47"/>
      <c r="U34" s="48"/>
    </row>
    <row r="35" spans="2:21" ht="17.100000000000001" customHeight="1" x14ac:dyDescent="0.3">
      <c r="C35" s="9"/>
      <c r="I35" s="43" t="s">
        <v>118</v>
      </c>
      <c r="J35" s="41" t="s">
        <v>119</v>
      </c>
      <c r="K35" s="57" t="s">
        <v>120</v>
      </c>
      <c r="L35" s="57" t="s">
        <v>121</v>
      </c>
      <c r="M35" s="44"/>
      <c r="N35" s="45" t="s">
        <v>93</v>
      </c>
      <c r="P35" s="43" t="s">
        <v>118</v>
      </c>
      <c r="Q35" s="41" t="s">
        <v>119</v>
      </c>
      <c r="R35" s="57" t="s">
        <v>120</v>
      </c>
      <c r="S35" s="57" t="s">
        <v>121</v>
      </c>
      <c r="T35" s="44"/>
      <c r="U35" s="45" t="s">
        <v>93</v>
      </c>
    </row>
    <row r="36" spans="2:21" ht="17.100000000000001" customHeight="1" thickBot="1" x14ac:dyDescent="0.35">
      <c r="C36" s="9"/>
      <c r="I36" s="49"/>
      <c r="J36" s="47">
        <v>-1</v>
      </c>
      <c r="K36" s="59">
        <v>2</v>
      </c>
      <c r="L36" s="47"/>
      <c r="M36" s="47"/>
      <c r="N36" s="50">
        <f>I34+J34+K34+L34+M34+N34+I36+J36+K36+L36+M36</f>
        <v>6</v>
      </c>
      <c r="P36" s="49"/>
      <c r="Q36" s="47"/>
      <c r="R36" s="59"/>
      <c r="S36" s="47"/>
      <c r="T36" s="47"/>
      <c r="U36" s="50">
        <f>P34+Q34+R34+S34+T34+U34+P36+Q36+R36+S36+T36</f>
        <v>7</v>
      </c>
    </row>
    <row r="37" spans="2:21" ht="30" customHeight="1" thickBot="1" x14ac:dyDescent="0.35">
      <c r="C37" s="9"/>
    </row>
    <row r="38" spans="2:21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>1</v>
      </c>
      <c r="N38" s="62"/>
      <c r="P38" s="14" t="s">
        <v>17</v>
      </c>
      <c r="Q38" s="90" t="s">
        <v>6</v>
      </c>
      <c r="R38" s="91"/>
      <c r="S38" s="33" t="s">
        <v>59</v>
      </c>
      <c r="T38" s="92" t="str">
        <f>RIGHT(C28, 1)</f>
        <v>2</v>
      </c>
      <c r="U38" s="62"/>
    </row>
    <row r="39" spans="2:21" x14ac:dyDescent="0.3">
      <c r="B39" s="30" t="s">
        <v>19</v>
      </c>
      <c r="C39" s="93" t="str">
        <f>C23 &amp; "(이동)"</f>
        <v>교활한 정보원(이동)</v>
      </c>
      <c r="D39" s="94"/>
      <c r="E39" s="94"/>
      <c r="F39" s="94"/>
      <c r="G39" s="95"/>
      <c r="I39" s="10" t="s">
        <v>19</v>
      </c>
      <c r="J39" s="81" t="str">
        <f>E27</f>
        <v>더러운 거래</v>
      </c>
      <c r="K39" s="82"/>
      <c r="L39" s="82"/>
      <c r="M39" s="82"/>
      <c r="N39" s="83"/>
      <c r="P39" s="10" t="s">
        <v>19</v>
      </c>
      <c r="Q39" s="81" t="str">
        <f>E28</f>
        <v>거짓 정보</v>
      </c>
      <c r="R39" s="82"/>
      <c r="S39" s="82"/>
      <c r="T39" s="82"/>
      <c r="U39" s="83"/>
    </row>
    <row r="40" spans="2:21" ht="249.95" customHeight="1" x14ac:dyDescent="0.3">
      <c r="B40" s="10" t="s">
        <v>10</v>
      </c>
      <c r="C40" s="70" t="e" vm="25">
        <v>#VALUE!</v>
      </c>
      <c r="D40" s="70"/>
      <c r="E40" s="70"/>
      <c r="F40" s="70"/>
      <c r="G40" s="71"/>
      <c r="I40" s="10" t="s">
        <v>10</v>
      </c>
      <c r="J40" s="70" t="e" vm="25">
        <v>#VALUE!</v>
      </c>
      <c r="K40" s="70"/>
      <c r="L40" s="70"/>
      <c r="M40" s="70"/>
      <c r="N40" s="71"/>
      <c r="P40" s="10" t="s">
        <v>10</v>
      </c>
      <c r="Q40" s="70" t="e" vm="25">
        <v>#VALUE!</v>
      </c>
      <c r="R40" s="70"/>
      <c r="S40" s="70"/>
      <c r="T40" s="70"/>
      <c r="U40" s="71"/>
    </row>
    <row r="41" spans="2:21" ht="53.2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 t="s">
        <v>147</v>
      </c>
      <c r="K41" s="99"/>
      <c r="L41" s="99"/>
      <c r="M41" s="99"/>
      <c r="N41" s="100"/>
      <c r="P41" s="10" t="s">
        <v>7</v>
      </c>
      <c r="Q41" s="101" t="s">
        <v>146</v>
      </c>
      <c r="R41" s="99"/>
      <c r="S41" s="99"/>
      <c r="T41" s="99"/>
      <c r="U41" s="100"/>
    </row>
    <row r="42" spans="2:21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4" t="s">
        <v>4</v>
      </c>
      <c r="Q42" s="88" t="e" vm="1">
        <v>#VALUE!</v>
      </c>
      <c r="R42" s="88"/>
      <c r="S42" s="88"/>
      <c r="T42" s="88"/>
      <c r="U42" s="89"/>
    </row>
    <row r="43" spans="2:21" ht="30" customHeight="1" thickBot="1" x14ac:dyDescent="0.35"/>
    <row r="44" spans="2:21" x14ac:dyDescent="0.3">
      <c r="B44" s="14" t="s">
        <v>19</v>
      </c>
      <c r="C44" s="72" t="str">
        <f>'영장(C,H,M,L)'!$J$6</f>
        <v>현자의 돌을 지닌 연금술사</v>
      </c>
      <c r="D44" s="72"/>
      <c r="E44" s="72"/>
      <c r="F44" s="72"/>
      <c r="G44" s="73"/>
    </row>
    <row r="45" spans="2:21" x14ac:dyDescent="0.3">
      <c r="B45" s="10" t="s">
        <v>16</v>
      </c>
      <c r="C45" s="12" t="str">
        <f>'캐릭터 설정정리'!$B$2</f>
        <v>영장</v>
      </c>
      <c r="D45" s="13" t="s">
        <v>14</v>
      </c>
      <c r="E45" s="12" t="str">
        <f>'캐릭터 설정정리'!$E$5</f>
        <v>M</v>
      </c>
      <c r="F45" s="13" t="s">
        <v>12</v>
      </c>
      <c r="G45" s="11" t="str">
        <f>'캐릭터 설정정리'!$D$4</f>
        <v>서포터</v>
      </c>
    </row>
    <row r="46" spans="2:21" ht="249.95" customHeight="1" x14ac:dyDescent="0.3">
      <c r="B46" s="10" t="s">
        <v>10</v>
      </c>
      <c r="C46" s="70"/>
      <c r="D46" s="70"/>
      <c r="E46" s="70"/>
      <c r="F46" s="70"/>
      <c r="G46" s="71"/>
      <c r="I46" s="4"/>
    </row>
    <row r="47" spans="2:21" ht="17.25" thickBot="1" x14ac:dyDescent="0.35">
      <c r="B47" s="10" t="s">
        <v>9</v>
      </c>
      <c r="C47" s="102">
        <v>3</v>
      </c>
      <c r="D47" s="103"/>
      <c r="E47" s="13" t="s">
        <v>8</v>
      </c>
      <c r="F47" s="102">
        <v>4</v>
      </c>
      <c r="G47" s="104"/>
      <c r="I47" s="4"/>
      <c r="J47" s="31"/>
      <c r="K47" s="31"/>
      <c r="L47" s="31"/>
      <c r="M47" s="31"/>
      <c r="N47" s="31"/>
    </row>
    <row r="48" spans="2:21" x14ac:dyDescent="0.3">
      <c r="B48" s="76" t="s">
        <v>6</v>
      </c>
      <c r="C48" s="79" t="s">
        <v>5</v>
      </c>
      <c r="D48" s="80"/>
      <c r="E48" s="81" t="s">
        <v>148</v>
      </c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28" ht="17.25" thickBot="1" x14ac:dyDescent="0.35">
      <c r="B49" s="77"/>
      <c r="C49" s="79" t="s">
        <v>58</v>
      </c>
      <c r="D49" s="80"/>
      <c r="E49" s="81" t="s">
        <v>149</v>
      </c>
      <c r="F49" s="82"/>
      <c r="G49" s="83"/>
      <c r="I49" s="3">
        <f>C47+F47</f>
        <v>7</v>
      </c>
      <c r="J49" s="2">
        <f>SUBTOTAL(3,C48:D52)</f>
        <v>2</v>
      </c>
      <c r="K49" s="2">
        <f>CHOOSE(MATCH(E45, {"R1","R2","H","M","L"}, 0), 4, 5, 12, 8, 6)</f>
        <v>8</v>
      </c>
      <c r="L49" s="1">
        <f>K49-I49-J49</f>
        <v>-1</v>
      </c>
      <c r="M49" s="32"/>
      <c r="N49" s="32"/>
    </row>
    <row r="50" spans="2:28" x14ac:dyDescent="0.3">
      <c r="B50" s="77"/>
      <c r="C50" s="79"/>
      <c r="D50" s="80"/>
      <c r="E50" s="81"/>
      <c r="F50" s="82"/>
      <c r="G50" s="83"/>
      <c r="J50" s="32"/>
      <c r="K50" s="32"/>
      <c r="L50" s="32"/>
      <c r="M50" s="32"/>
      <c r="N50" s="32"/>
    </row>
    <row r="51" spans="2:28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28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28" ht="30" customHeight="1" thickBot="1" x14ac:dyDescent="0.35">
      <c r="C53" s="9"/>
    </row>
    <row r="54" spans="2:28" ht="17.100000000000001" customHeight="1" x14ac:dyDescent="0.3">
      <c r="C54" s="9"/>
      <c r="I54" s="43" t="s">
        <v>91</v>
      </c>
      <c r="J54" s="41" t="s">
        <v>92</v>
      </c>
      <c r="K54" s="57" t="s">
        <v>106</v>
      </c>
      <c r="L54" s="41" t="s">
        <v>89</v>
      </c>
      <c r="M54" s="44"/>
      <c r="N54" s="45"/>
      <c r="P54" s="43" t="s">
        <v>91</v>
      </c>
      <c r="Q54" s="41" t="s">
        <v>92</v>
      </c>
      <c r="R54" s="57" t="s">
        <v>106</v>
      </c>
      <c r="S54" s="41" t="s">
        <v>89</v>
      </c>
      <c r="T54" s="44"/>
      <c r="U54" s="45"/>
      <c r="W54" s="39"/>
      <c r="X54" s="39"/>
      <c r="Y54" s="39"/>
      <c r="Z54" s="39"/>
      <c r="AA54" s="40"/>
      <c r="AB54" s="40"/>
    </row>
    <row r="55" spans="2:28" ht="17.100000000000001" customHeight="1" thickBot="1" x14ac:dyDescent="0.35">
      <c r="C55" s="9"/>
      <c r="I55" s="46" t="s">
        <v>98</v>
      </c>
      <c r="J55" s="42" t="s">
        <v>98</v>
      </c>
      <c r="K55" s="58" t="s">
        <v>98</v>
      </c>
      <c r="L55" s="42"/>
      <c r="M55" s="47"/>
      <c r="N55" s="48"/>
      <c r="P55" s="46" t="s">
        <v>101</v>
      </c>
      <c r="Q55" s="42" t="s">
        <v>101</v>
      </c>
      <c r="R55" s="58" t="s">
        <v>101</v>
      </c>
      <c r="S55" s="42"/>
      <c r="T55" s="47"/>
      <c r="U55" s="48"/>
      <c r="W55" s="39"/>
      <c r="X55" s="39"/>
      <c r="Y55" s="39"/>
      <c r="Z55" s="39"/>
      <c r="AA55" s="40"/>
      <c r="AB55" s="40"/>
    </row>
    <row r="56" spans="2:28" ht="17.100000000000001" customHeight="1" x14ac:dyDescent="0.3">
      <c r="C56" s="9"/>
      <c r="I56" s="43" t="s">
        <v>118</v>
      </c>
      <c r="J56" s="41" t="s">
        <v>119</v>
      </c>
      <c r="K56" s="57" t="s">
        <v>120</v>
      </c>
      <c r="L56" s="57" t="s">
        <v>121</v>
      </c>
      <c r="M56" s="44"/>
      <c r="N56" s="45" t="s">
        <v>93</v>
      </c>
      <c r="P56" s="43" t="s">
        <v>118</v>
      </c>
      <c r="Q56" s="41" t="s">
        <v>119</v>
      </c>
      <c r="R56" s="57" t="s">
        <v>120</v>
      </c>
      <c r="S56" s="57" t="s">
        <v>121</v>
      </c>
      <c r="T56" s="44"/>
      <c r="U56" s="45" t="s">
        <v>93</v>
      </c>
      <c r="W56" s="39"/>
      <c r="X56" s="39"/>
      <c r="Y56" s="39"/>
      <c r="Z56" s="39"/>
      <c r="AA56" s="40"/>
      <c r="AB56" s="40"/>
    </row>
    <row r="57" spans="2:28" ht="17.100000000000001" customHeight="1" thickBot="1" x14ac:dyDescent="0.35">
      <c r="C57" s="9"/>
      <c r="I57" s="49">
        <v>1</v>
      </c>
      <c r="J57" s="47"/>
      <c r="K57" s="59"/>
      <c r="L57" s="47">
        <v>-1</v>
      </c>
      <c r="M57" s="47"/>
      <c r="N57" s="50">
        <f>I55+J55+K55+L55+M55+N55+I57+J57+K57+L57+M57</f>
        <v>3</v>
      </c>
      <c r="P57" s="49"/>
      <c r="Q57" s="47"/>
      <c r="R57" s="59"/>
      <c r="S57" s="47"/>
      <c r="T57" s="47"/>
      <c r="U57" s="50">
        <f>P55+Q55+R55+S55+T55+U55+P57+Q57+R57+S57+T57</f>
        <v>6</v>
      </c>
      <c r="W57" s="40"/>
      <c r="X57" s="40"/>
      <c r="Y57" s="40"/>
      <c r="Z57" s="40"/>
      <c r="AA57" s="40"/>
      <c r="AB57" s="51"/>
    </row>
    <row r="58" spans="2:28" ht="30" customHeight="1" thickBot="1" x14ac:dyDescent="0.35">
      <c r="C58" s="9"/>
    </row>
    <row r="59" spans="2:28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>1</v>
      </c>
      <c r="N59" s="62"/>
      <c r="P59" s="14" t="s">
        <v>17</v>
      </c>
      <c r="Q59" s="90" t="s">
        <v>6</v>
      </c>
      <c r="R59" s="91"/>
      <c r="S59" s="33" t="s">
        <v>59</v>
      </c>
      <c r="T59" s="92" t="str">
        <f>RIGHT(C49, 1)</f>
        <v>2</v>
      </c>
      <c r="U59" s="62"/>
      <c r="W59" s="4"/>
      <c r="Z59" s="4"/>
    </row>
    <row r="60" spans="2:28" x14ac:dyDescent="0.3">
      <c r="B60" s="30" t="s">
        <v>19</v>
      </c>
      <c r="C60" s="93" t="str">
        <f>C44 &amp; "(이동)"</f>
        <v>현자의 돌을 지닌 연금술사(이동)</v>
      </c>
      <c r="D60" s="94"/>
      <c r="E60" s="94"/>
      <c r="F60" s="94"/>
      <c r="G60" s="95"/>
      <c r="I60" s="10" t="s">
        <v>19</v>
      </c>
      <c r="J60" s="81" t="str">
        <f>E48</f>
        <v>변환: 생명</v>
      </c>
      <c r="K60" s="82"/>
      <c r="L60" s="82"/>
      <c r="M60" s="82"/>
      <c r="N60" s="83"/>
      <c r="P60" s="10" t="s">
        <v>19</v>
      </c>
      <c r="Q60" s="81" t="str">
        <f>E49</f>
        <v>변환: 물질</v>
      </c>
      <c r="R60" s="82"/>
      <c r="S60" s="82"/>
      <c r="T60" s="82"/>
      <c r="U60" s="83"/>
      <c r="W60" s="4"/>
    </row>
    <row r="61" spans="2:28" ht="249.95" customHeight="1" x14ac:dyDescent="0.3">
      <c r="B61" s="10" t="s">
        <v>10</v>
      </c>
      <c r="C61" s="70"/>
      <c r="D61" s="70"/>
      <c r="E61" s="70"/>
      <c r="F61" s="70"/>
      <c r="G61" s="71"/>
      <c r="I61" s="10" t="s">
        <v>10</v>
      </c>
      <c r="J61" s="70"/>
      <c r="K61" s="70"/>
      <c r="L61" s="70"/>
      <c r="M61" s="70"/>
      <c r="N61" s="71"/>
      <c r="P61" s="10" t="s">
        <v>10</v>
      </c>
      <c r="Q61" s="70"/>
      <c r="R61" s="70"/>
      <c r="S61" s="70"/>
      <c r="T61" s="70"/>
      <c r="U61" s="71"/>
      <c r="W61" s="4"/>
    </row>
    <row r="62" spans="2:28" ht="53.2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 t="s">
        <v>150</v>
      </c>
      <c r="K62" s="99"/>
      <c r="L62" s="99"/>
      <c r="M62" s="99"/>
      <c r="N62" s="100"/>
      <c r="P62" s="10" t="s">
        <v>7</v>
      </c>
      <c r="Q62" s="101" t="s">
        <v>152</v>
      </c>
      <c r="R62" s="99"/>
      <c r="S62" s="99"/>
      <c r="T62" s="99"/>
      <c r="U62" s="100"/>
      <c r="W62" s="4"/>
      <c r="X62" s="36"/>
      <c r="Y62" s="31"/>
      <c r="Z62" s="31"/>
      <c r="AA62" s="31"/>
      <c r="AB62" s="31"/>
    </row>
    <row r="63" spans="2:28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4" t="s">
        <v>4</v>
      </c>
      <c r="Q63" s="88" t="e" vm="1">
        <v>#VALUE!</v>
      </c>
      <c r="R63" s="88"/>
      <c r="S63" s="88"/>
      <c r="T63" s="88"/>
      <c r="U63" s="89"/>
      <c r="W63" s="35"/>
      <c r="X63" s="32"/>
      <c r="Y63" s="32"/>
      <c r="Z63" s="32"/>
      <c r="AA63" s="32"/>
      <c r="AB63" s="32"/>
    </row>
  </sheetData>
  <mergeCells count="105">
    <mergeCell ref="C2:G2"/>
    <mergeCell ref="C4:G4"/>
    <mergeCell ref="C5:D5"/>
    <mergeCell ref="F5:G5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  <mergeCell ref="C25:G25"/>
    <mergeCell ref="J17:K17"/>
    <mergeCell ref="M17:N17"/>
    <mergeCell ref="C18:G18"/>
    <mergeCell ref="J18:N18"/>
    <mergeCell ref="C19:G19"/>
    <mergeCell ref="J19:N19"/>
    <mergeCell ref="C17:D17"/>
    <mergeCell ref="F17:G17"/>
    <mergeCell ref="C20:G20"/>
    <mergeCell ref="J20:N20"/>
    <mergeCell ref="C21:G21"/>
    <mergeCell ref="J21:N21"/>
    <mergeCell ref="C23:G23"/>
    <mergeCell ref="C26:D26"/>
    <mergeCell ref="F26:G26"/>
    <mergeCell ref="B27:B31"/>
    <mergeCell ref="C27:D27"/>
    <mergeCell ref="E27:G27"/>
    <mergeCell ref="C28:D28"/>
    <mergeCell ref="E28:G28"/>
    <mergeCell ref="C29:D29"/>
    <mergeCell ref="E29:G29"/>
    <mergeCell ref="C30:D30"/>
    <mergeCell ref="E30:G30"/>
    <mergeCell ref="C31:D31"/>
    <mergeCell ref="E31:G31"/>
    <mergeCell ref="C39:G39"/>
    <mergeCell ref="J39:N39"/>
    <mergeCell ref="Q39:U39"/>
    <mergeCell ref="J38:K38"/>
    <mergeCell ref="C47:D47"/>
    <mergeCell ref="F47:G47"/>
    <mergeCell ref="C40:G40"/>
    <mergeCell ref="J40:N40"/>
    <mergeCell ref="Q40:U40"/>
    <mergeCell ref="C41:G41"/>
    <mergeCell ref="J41:N41"/>
    <mergeCell ref="Q41:U41"/>
    <mergeCell ref="C42:G42"/>
    <mergeCell ref="J42:N42"/>
    <mergeCell ref="Q42:U42"/>
    <mergeCell ref="C44:G44"/>
    <mergeCell ref="C38:D38"/>
    <mergeCell ref="F38:G38"/>
    <mergeCell ref="M38:N38"/>
    <mergeCell ref="Q38:R38"/>
    <mergeCell ref="T38:U38"/>
    <mergeCell ref="C59:D59"/>
    <mergeCell ref="F59:G59"/>
    <mergeCell ref="J59:K59"/>
    <mergeCell ref="M59:N59"/>
    <mergeCell ref="T59:U59"/>
    <mergeCell ref="Q59:R59"/>
    <mergeCell ref="C46:G46"/>
    <mergeCell ref="B48:B52"/>
    <mergeCell ref="C48:D48"/>
    <mergeCell ref="E48:G48"/>
    <mergeCell ref="C49:D49"/>
    <mergeCell ref="E49:G49"/>
    <mergeCell ref="C50:D50"/>
    <mergeCell ref="E50:G50"/>
    <mergeCell ref="C51:D51"/>
    <mergeCell ref="E51:G51"/>
    <mergeCell ref="C52:D52"/>
    <mergeCell ref="E52:G52"/>
    <mergeCell ref="C62:G62"/>
    <mergeCell ref="J62:N62"/>
    <mergeCell ref="Q62:U62"/>
    <mergeCell ref="C63:G63"/>
    <mergeCell ref="J63:N63"/>
    <mergeCell ref="Q63:U63"/>
    <mergeCell ref="C60:G60"/>
    <mergeCell ref="J60:N60"/>
    <mergeCell ref="Q60:U60"/>
    <mergeCell ref="C61:G61"/>
    <mergeCell ref="J61:N61"/>
    <mergeCell ref="Q61:U61"/>
    <mergeCell ref="X21:AB21"/>
    <mergeCell ref="X17:Y17"/>
    <mergeCell ref="AA17:AB17"/>
    <mergeCell ref="X18:AB18"/>
    <mergeCell ref="X19:AB19"/>
    <mergeCell ref="X20:AB20"/>
    <mergeCell ref="Q21:U21"/>
    <mergeCell ref="Q17:R17"/>
    <mergeCell ref="T17:U17"/>
    <mergeCell ref="Q18:U18"/>
    <mergeCell ref="Q19:U19"/>
    <mergeCell ref="Q20:U20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91A9D2-91C9-47FA-A609-B22A0531B5F2}">
  <sheetPr>
    <tabColor rgb="FF00B0F0"/>
  </sheetPr>
  <dimension ref="B1:AP63"/>
  <sheetViews>
    <sheetView tabSelected="1" zoomScale="55" zoomScaleNormal="55" workbookViewId="0">
      <selection activeCell="X41" sqref="X41:AB41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42" ht="17.25" thickBot="1" x14ac:dyDescent="0.35"/>
    <row r="2" spans="2:42" x14ac:dyDescent="0.3">
      <c r="B2" s="14" t="s">
        <v>19</v>
      </c>
      <c r="C2" s="72" t="str">
        <f>'영장(C,H,M,L)'!H5</f>
        <v>로열 에이드</v>
      </c>
      <c r="D2" s="72"/>
      <c r="E2" s="72"/>
      <c r="F2" s="72"/>
      <c r="G2" s="73"/>
    </row>
    <row r="3" spans="2:42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설정정리'!$D$5</f>
        <v>H</v>
      </c>
      <c r="F3" s="13" t="s">
        <v>12</v>
      </c>
      <c r="G3" s="11" t="str">
        <f>'캐릭터 설정정리'!$D$4</f>
        <v>서포터</v>
      </c>
    </row>
    <row r="4" spans="2:42" ht="249.95" customHeight="1" x14ac:dyDescent="0.3">
      <c r="B4" s="10" t="s">
        <v>10</v>
      </c>
      <c r="C4" s="70" t="e" vm="26">
        <v>#VALUE!</v>
      </c>
      <c r="D4" s="70"/>
      <c r="E4" s="70"/>
      <c r="F4" s="70"/>
      <c r="G4" s="71"/>
      <c r="I4" s="4"/>
    </row>
    <row r="5" spans="2:42" ht="17.25" thickBot="1" x14ac:dyDescent="0.35">
      <c r="B5" s="10" t="s">
        <v>9</v>
      </c>
      <c r="C5" s="74">
        <v>3</v>
      </c>
      <c r="D5" s="74"/>
      <c r="E5" s="13" t="s">
        <v>8</v>
      </c>
      <c r="F5" s="74">
        <v>5</v>
      </c>
      <c r="G5" s="75"/>
      <c r="I5" s="4"/>
      <c r="J5" s="31"/>
      <c r="K5" s="31"/>
      <c r="L5" s="31"/>
      <c r="M5" s="31"/>
      <c r="N5" s="31"/>
    </row>
    <row r="6" spans="2:42" x14ac:dyDescent="0.3">
      <c r="B6" s="76" t="s">
        <v>6</v>
      </c>
      <c r="C6" s="79" t="s">
        <v>5</v>
      </c>
      <c r="D6" s="80"/>
      <c r="E6" s="70" t="s">
        <v>222</v>
      </c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42" ht="17.25" thickBot="1" x14ac:dyDescent="0.35">
      <c r="B7" s="77"/>
      <c r="C7" s="79" t="s">
        <v>5</v>
      </c>
      <c r="D7" s="80"/>
      <c r="E7" s="70" t="s">
        <v>221</v>
      </c>
      <c r="F7" s="70"/>
      <c r="G7" s="71"/>
      <c r="I7" s="3">
        <f>C5+F5</f>
        <v>8</v>
      </c>
      <c r="J7" s="2">
        <f>SUBTOTAL(3,C6:D10)</f>
        <v>4</v>
      </c>
      <c r="K7" s="2">
        <f>CHOOSE(MATCH(E3, {"R1","R2","H","M","L"}, 0), 4, 5, 12, 8, 6)</f>
        <v>12</v>
      </c>
      <c r="L7" s="1">
        <f>K7-I7-J7</f>
        <v>0</v>
      </c>
      <c r="M7" s="32"/>
      <c r="N7" s="32"/>
    </row>
    <row r="8" spans="2:42" x14ac:dyDescent="0.3">
      <c r="B8" s="77"/>
      <c r="C8" s="79" t="s">
        <v>5</v>
      </c>
      <c r="D8" s="80"/>
      <c r="E8" s="81" t="s">
        <v>220</v>
      </c>
      <c r="F8" s="82"/>
      <c r="G8" s="83"/>
      <c r="J8" s="32"/>
      <c r="K8" s="32"/>
      <c r="L8" s="32"/>
      <c r="M8" s="32"/>
      <c r="N8" s="32"/>
    </row>
    <row r="9" spans="2:42" x14ac:dyDescent="0.3">
      <c r="B9" s="77"/>
      <c r="C9" s="79" t="s">
        <v>5</v>
      </c>
      <c r="D9" s="80"/>
      <c r="E9" s="81" t="s">
        <v>219</v>
      </c>
      <c r="F9" s="82"/>
      <c r="G9" s="83"/>
      <c r="J9" s="32"/>
      <c r="K9" s="32"/>
      <c r="L9" s="32"/>
      <c r="M9" s="32"/>
      <c r="N9" s="32"/>
    </row>
    <row r="10" spans="2:42" ht="17.25" thickBot="1" x14ac:dyDescent="0.35">
      <c r="B10" s="78"/>
      <c r="C10" s="84"/>
      <c r="D10" s="85"/>
      <c r="E10" s="86"/>
      <c r="F10" s="86"/>
      <c r="G10" s="87"/>
      <c r="J10" s="32"/>
      <c r="K10" s="32"/>
      <c r="L10" s="32"/>
      <c r="M10" s="32"/>
      <c r="N10" s="32"/>
    </row>
    <row r="11" spans="2:42" ht="30" customHeight="1" thickBot="1" x14ac:dyDescent="0.35">
      <c r="C11" s="9"/>
    </row>
    <row r="12" spans="2:42" ht="17.100000000000001" customHeight="1" x14ac:dyDescent="0.3">
      <c r="C12" s="9"/>
      <c r="I12" s="43" t="s">
        <v>91</v>
      </c>
      <c r="J12" s="41" t="s">
        <v>92</v>
      </c>
      <c r="K12" s="57" t="s">
        <v>106</v>
      </c>
      <c r="L12" s="41" t="s">
        <v>89</v>
      </c>
      <c r="M12" s="44"/>
      <c r="N12" s="45"/>
      <c r="P12" s="43" t="s">
        <v>91</v>
      </c>
      <c r="Q12" s="41" t="s">
        <v>92</v>
      </c>
      <c r="R12" s="57" t="s">
        <v>106</v>
      </c>
      <c r="S12" s="41" t="s">
        <v>89</v>
      </c>
      <c r="T12" s="44"/>
      <c r="U12" s="45"/>
      <c r="W12" s="43" t="s">
        <v>91</v>
      </c>
      <c r="X12" s="41" t="s">
        <v>92</v>
      </c>
      <c r="Y12" s="57" t="s">
        <v>106</v>
      </c>
      <c r="Z12" s="41" t="s">
        <v>89</v>
      </c>
      <c r="AA12" s="44"/>
      <c r="AB12" s="45"/>
      <c r="AD12" s="43" t="s">
        <v>91</v>
      </c>
      <c r="AE12" s="41" t="s">
        <v>92</v>
      </c>
      <c r="AF12" s="57" t="s">
        <v>106</v>
      </c>
      <c r="AG12" s="41" t="s">
        <v>89</v>
      </c>
      <c r="AH12" s="44"/>
      <c r="AI12" s="45"/>
      <c r="AK12" s="39"/>
      <c r="AL12" s="39"/>
      <c r="AM12" s="39"/>
      <c r="AN12" s="39"/>
      <c r="AO12" s="40"/>
      <c r="AP12" s="40"/>
    </row>
    <row r="13" spans="2:42" ht="17.100000000000001" customHeight="1" thickBot="1" x14ac:dyDescent="0.35">
      <c r="C13" s="9"/>
      <c r="I13" s="46"/>
      <c r="J13" s="42"/>
      <c r="K13" s="58"/>
      <c r="L13" s="42"/>
      <c r="M13" s="47"/>
      <c r="N13" s="48"/>
      <c r="P13" s="46"/>
      <c r="Q13" s="42"/>
      <c r="R13" s="58"/>
      <c r="S13" s="42"/>
      <c r="T13" s="47"/>
      <c r="U13" s="48"/>
      <c r="W13" s="46"/>
      <c r="X13" s="42"/>
      <c r="Y13" s="58"/>
      <c r="Z13" s="42"/>
      <c r="AA13" s="47"/>
      <c r="AB13" s="48"/>
      <c r="AD13" s="46"/>
      <c r="AE13" s="42"/>
      <c r="AF13" s="58"/>
      <c r="AG13" s="42"/>
      <c r="AH13" s="47"/>
      <c r="AI13" s="48"/>
      <c r="AK13" s="39"/>
      <c r="AL13" s="39"/>
      <c r="AM13" s="39"/>
      <c r="AN13" s="39"/>
      <c r="AO13" s="40"/>
      <c r="AP13" s="40"/>
    </row>
    <row r="14" spans="2:42" ht="17.100000000000001" customHeight="1" x14ac:dyDescent="0.3">
      <c r="C14" s="9"/>
      <c r="I14" s="43" t="s">
        <v>118</v>
      </c>
      <c r="J14" s="41" t="s">
        <v>119</v>
      </c>
      <c r="K14" s="57" t="s">
        <v>120</v>
      </c>
      <c r="L14" s="57" t="s">
        <v>121</v>
      </c>
      <c r="M14" s="44"/>
      <c r="N14" s="45" t="s">
        <v>93</v>
      </c>
      <c r="P14" s="43" t="s">
        <v>118</v>
      </c>
      <c r="Q14" s="41" t="s">
        <v>119</v>
      </c>
      <c r="R14" s="57" t="s">
        <v>120</v>
      </c>
      <c r="S14" s="57" t="s">
        <v>121</v>
      </c>
      <c r="T14" s="44"/>
      <c r="U14" s="45" t="s">
        <v>93</v>
      </c>
      <c r="W14" s="43" t="s">
        <v>118</v>
      </c>
      <c r="X14" s="41" t="s">
        <v>119</v>
      </c>
      <c r="Y14" s="57" t="s">
        <v>120</v>
      </c>
      <c r="Z14" s="57" t="s">
        <v>121</v>
      </c>
      <c r="AA14" s="44"/>
      <c r="AB14" s="45" t="s">
        <v>93</v>
      </c>
      <c r="AD14" s="43" t="s">
        <v>118</v>
      </c>
      <c r="AE14" s="41" t="s">
        <v>119</v>
      </c>
      <c r="AF14" s="57" t="s">
        <v>120</v>
      </c>
      <c r="AG14" s="57" t="s">
        <v>121</v>
      </c>
      <c r="AH14" s="44"/>
      <c r="AI14" s="45" t="s">
        <v>93</v>
      </c>
      <c r="AK14" s="39"/>
      <c r="AL14" s="39"/>
      <c r="AM14" s="39"/>
      <c r="AN14" s="40"/>
      <c r="AO14" s="40"/>
      <c r="AP14" s="40"/>
    </row>
    <row r="15" spans="2:42" ht="17.100000000000001" customHeight="1" thickBot="1" x14ac:dyDescent="0.35">
      <c r="C15" s="9"/>
      <c r="I15" s="49"/>
      <c r="J15" s="47"/>
      <c r="K15" s="59"/>
      <c r="L15" s="47"/>
      <c r="M15" s="47"/>
      <c r="N15" s="50">
        <f>I13+J13+K13+L13+M13+N13+I15+J15+K15+L15+M15</f>
        <v>0</v>
      </c>
      <c r="P15" s="49"/>
      <c r="Q15" s="47"/>
      <c r="R15" s="59"/>
      <c r="S15" s="47"/>
      <c r="T15" s="47"/>
      <c r="U15" s="50">
        <f>P13+Q13+R13+S13+T13+U13+P15+Q15+R15+S15+T15</f>
        <v>0</v>
      </c>
      <c r="W15" s="49"/>
      <c r="X15" s="47"/>
      <c r="Y15" s="59"/>
      <c r="Z15" s="47"/>
      <c r="AA15" s="47"/>
      <c r="AB15" s="50">
        <f>W13+X13+Y13+Z13+AA13+AB13+W15+X15+Y15+Z15+AA15</f>
        <v>0</v>
      </c>
      <c r="AD15" s="49"/>
      <c r="AE15" s="47"/>
      <c r="AF15" s="59"/>
      <c r="AG15" s="47"/>
      <c r="AH15" s="47"/>
      <c r="AI15" s="50">
        <f>AD13+AE13+AF13+AG13+AH13+AI13+AD15+AE15+AF15+AG15+AH15</f>
        <v>0</v>
      </c>
      <c r="AK15" s="40"/>
      <c r="AL15" s="40"/>
      <c r="AM15" s="40"/>
      <c r="AN15" s="40"/>
      <c r="AO15" s="40"/>
      <c r="AP15" s="51"/>
    </row>
    <row r="16" spans="2:42" ht="30" customHeight="1" thickBot="1" x14ac:dyDescent="0.35">
      <c r="C16" s="9"/>
    </row>
    <row r="17" spans="2:42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>1</v>
      </c>
      <c r="N17" s="62"/>
      <c r="P17" s="14" t="s">
        <v>17</v>
      </c>
      <c r="Q17" s="90" t="s">
        <v>6</v>
      </c>
      <c r="R17" s="91"/>
      <c r="S17" s="33" t="s">
        <v>59</v>
      </c>
      <c r="T17" s="92" t="str">
        <f>RIGHT(C7, 1)</f>
        <v>1</v>
      </c>
      <c r="U17" s="62"/>
      <c r="W17" s="14" t="s">
        <v>17</v>
      </c>
      <c r="X17" s="90" t="s">
        <v>6</v>
      </c>
      <c r="Y17" s="91"/>
      <c r="Z17" s="33" t="s">
        <v>59</v>
      </c>
      <c r="AA17" s="92" t="str">
        <f>RIGHT(C8, 1)</f>
        <v>1</v>
      </c>
      <c r="AB17" s="62"/>
      <c r="AD17" s="14" t="s">
        <v>17</v>
      </c>
      <c r="AE17" s="90" t="s">
        <v>6</v>
      </c>
      <c r="AF17" s="91"/>
      <c r="AG17" s="33" t="s">
        <v>59</v>
      </c>
      <c r="AH17" s="92" t="str">
        <f>RIGHT(C9, 1)</f>
        <v>1</v>
      </c>
      <c r="AI17" s="62"/>
      <c r="AK17" s="4"/>
      <c r="AN17" s="4"/>
    </row>
    <row r="18" spans="2:42" x14ac:dyDescent="0.3">
      <c r="B18" s="30" t="s">
        <v>19</v>
      </c>
      <c r="C18" s="93" t="str">
        <f>C2 &amp; "(이동)"</f>
        <v>로열 에이드(이동)</v>
      </c>
      <c r="D18" s="94"/>
      <c r="E18" s="94"/>
      <c r="F18" s="94"/>
      <c r="G18" s="95"/>
      <c r="I18" s="10" t="s">
        <v>19</v>
      </c>
      <c r="J18" s="81" t="str">
        <f>E6</f>
        <v>커맨딩 그레이스</v>
      </c>
      <c r="K18" s="82"/>
      <c r="L18" s="82"/>
      <c r="M18" s="82"/>
      <c r="N18" s="83"/>
      <c r="P18" s="10" t="s">
        <v>19</v>
      </c>
      <c r="Q18" s="81" t="str">
        <f>E7</f>
        <v>사일런트 오더</v>
      </c>
      <c r="R18" s="82"/>
      <c r="S18" s="82"/>
      <c r="T18" s="82"/>
      <c r="U18" s="83"/>
      <c r="W18" s="10" t="s">
        <v>19</v>
      </c>
      <c r="X18" s="81" t="str">
        <f>E8</f>
        <v>배너 오브 바우</v>
      </c>
      <c r="Y18" s="82"/>
      <c r="Z18" s="82"/>
      <c r="AA18" s="82"/>
      <c r="AB18" s="83"/>
      <c r="AD18" s="10" t="s">
        <v>19</v>
      </c>
      <c r="AE18" s="81" t="str">
        <f>E9</f>
        <v>로열 펄스</v>
      </c>
      <c r="AF18" s="82"/>
      <c r="AG18" s="82"/>
      <c r="AH18" s="82"/>
      <c r="AI18" s="83"/>
      <c r="AK18" s="4"/>
    </row>
    <row r="19" spans="2:42" ht="249.95" customHeight="1" x14ac:dyDescent="0.3">
      <c r="B19" s="10" t="s">
        <v>10</v>
      </c>
      <c r="C19" s="70" t="e" vm="26">
        <v>#VALUE!</v>
      </c>
      <c r="D19" s="70"/>
      <c r="E19" s="70"/>
      <c r="F19" s="70"/>
      <c r="G19" s="71"/>
      <c r="I19" s="10" t="s">
        <v>10</v>
      </c>
      <c r="J19" s="70" t="e" vm="26">
        <v>#VALUE!</v>
      </c>
      <c r="K19" s="70"/>
      <c r="L19" s="70"/>
      <c r="M19" s="70"/>
      <c r="N19" s="71"/>
      <c r="P19" s="10" t="s">
        <v>10</v>
      </c>
      <c r="Q19" s="70" t="e" vm="26">
        <v>#VALUE!</v>
      </c>
      <c r="R19" s="70"/>
      <c r="S19" s="70"/>
      <c r="T19" s="70"/>
      <c r="U19" s="71"/>
      <c r="W19" s="10" t="s">
        <v>10</v>
      </c>
      <c r="X19" s="70" t="e" vm="26">
        <v>#VALUE!</v>
      </c>
      <c r="Y19" s="70"/>
      <c r="Z19" s="70"/>
      <c r="AA19" s="70"/>
      <c r="AB19" s="71"/>
      <c r="AD19" s="10" t="s">
        <v>10</v>
      </c>
      <c r="AE19" s="70" t="e" vm="26">
        <v>#VALUE!</v>
      </c>
      <c r="AF19" s="70"/>
      <c r="AG19" s="70"/>
      <c r="AH19" s="70"/>
      <c r="AI19" s="71"/>
      <c r="AK19" s="4"/>
    </row>
    <row r="20" spans="2:42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/>
      <c r="K20" s="99"/>
      <c r="L20" s="99"/>
      <c r="M20" s="99"/>
      <c r="N20" s="100"/>
      <c r="P20" s="10" t="s">
        <v>7</v>
      </c>
      <c r="Q20" s="101"/>
      <c r="R20" s="99"/>
      <c r="S20" s="99"/>
      <c r="T20" s="99"/>
      <c r="U20" s="100"/>
      <c r="W20" s="10" t="s">
        <v>7</v>
      </c>
      <c r="X20" s="101"/>
      <c r="Y20" s="99"/>
      <c r="Z20" s="99"/>
      <c r="AA20" s="99"/>
      <c r="AB20" s="100"/>
      <c r="AD20" s="10" t="s">
        <v>7</v>
      </c>
      <c r="AE20" s="101"/>
      <c r="AF20" s="99"/>
      <c r="AG20" s="99"/>
      <c r="AH20" s="99"/>
      <c r="AI20" s="100"/>
      <c r="AK20" s="4"/>
      <c r="AL20" s="36"/>
      <c r="AM20" s="31"/>
      <c r="AN20" s="31"/>
      <c r="AO20" s="31"/>
      <c r="AP20" s="31"/>
    </row>
    <row r="21" spans="2:42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1">
        <v>#VALUE!</v>
      </c>
      <c r="K21" s="88"/>
      <c r="L21" s="88"/>
      <c r="M21" s="88"/>
      <c r="N21" s="89"/>
      <c r="P21" s="34" t="s">
        <v>4</v>
      </c>
      <c r="Q21" s="88" t="e" vm="1">
        <v>#VALUE!</v>
      </c>
      <c r="R21" s="88"/>
      <c r="S21" s="88"/>
      <c r="T21" s="88"/>
      <c r="U21" s="89"/>
      <c r="W21" s="34" t="s">
        <v>4</v>
      </c>
      <c r="X21" s="88" t="e" vm="1">
        <v>#VALUE!</v>
      </c>
      <c r="Y21" s="88"/>
      <c r="Z21" s="88"/>
      <c r="AA21" s="88"/>
      <c r="AB21" s="89"/>
      <c r="AD21" s="34" t="s">
        <v>4</v>
      </c>
      <c r="AE21" s="88" t="e" vm="1">
        <v>#VALUE!</v>
      </c>
      <c r="AF21" s="88"/>
      <c r="AG21" s="88"/>
      <c r="AH21" s="88"/>
      <c r="AI21" s="89"/>
      <c r="AK21" s="35"/>
      <c r="AL21" s="32"/>
      <c r="AM21" s="32"/>
      <c r="AN21" s="32"/>
      <c r="AO21" s="32"/>
      <c r="AP21" s="32"/>
    </row>
    <row r="22" spans="2:42" ht="30" customHeight="1" thickBot="1" x14ac:dyDescent="0.35">
      <c r="C22" s="9"/>
    </row>
    <row r="23" spans="2:42" x14ac:dyDescent="0.3">
      <c r="B23" s="14" t="s">
        <v>19</v>
      </c>
      <c r="C23" s="72" t="str">
        <f>'영장(C,H,M,L)'!I5</f>
        <v>북방의 마법현자 -와이즈-</v>
      </c>
      <c r="D23" s="72"/>
      <c r="E23" s="72"/>
      <c r="F23" s="72"/>
      <c r="G23" s="73"/>
    </row>
    <row r="24" spans="2:42" x14ac:dyDescent="0.3">
      <c r="B24" s="10" t="s">
        <v>16</v>
      </c>
      <c r="C24" s="12" t="str">
        <f>'캐릭터 설정정리'!$B$2</f>
        <v>영장</v>
      </c>
      <c r="D24" s="13" t="s">
        <v>14</v>
      </c>
      <c r="E24" s="12" t="str">
        <f>'캐릭터 설정정리'!$D$5</f>
        <v>H</v>
      </c>
      <c r="F24" s="13" t="s">
        <v>12</v>
      </c>
      <c r="G24" s="11" t="str">
        <f>'캐릭터 설정정리'!$D$4</f>
        <v>서포터</v>
      </c>
    </row>
    <row r="25" spans="2:42" ht="249.95" customHeight="1" x14ac:dyDescent="0.3">
      <c r="B25" s="10" t="s">
        <v>10</v>
      </c>
      <c r="C25" s="70" t="e" vm="27">
        <v>#VALUE!</v>
      </c>
      <c r="D25" s="70"/>
      <c r="E25" s="70"/>
      <c r="F25" s="70"/>
      <c r="G25" s="71"/>
      <c r="I25" s="4"/>
    </row>
    <row r="26" spans="2:42" ht="17.25" thickBot="1" x14ac:dyDescent="0.35">
      <c r="B26" s="10" t="s">
        <v>9</v>
      </c>
      <c r="C26" s="74">
        <v>5</v>
      </c>
      <c r="D26" s="74"/>
      <c r="E26" s="13" t="s">
        <v>8</v>
      </c>
      <c r="F26" s="74">
        <v>4</v>
      </c>
      <c r="G26" s="75"/>
      <c r="I26" s="4"/>
      <c r="J26" s="31"/>
      <c r="K26" s="31"/>
      <c r="L26" s="31"/>
      <c r="M26" s="31"/>
      <c r="N26" s="31"/>
    </row>
    <row r="27" spans="2:42" x14ac:dyDescent="0.3">
      <c r="B27" s="76" t="s">
        <v>6</v>
      </c>
      <c r="C27" s="79" t="s">
        <v>5</v>
      </c>
      <c r="D27" s="80"/>
      <c r="E27" s="70" t="s">
        <v>224</v>
      </c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42" ht="17.25" thickBot="1" x14ac:dyDescent="0.35">
      <c r="B28" s="77"/>
      <c r="C28" s="79" t="s">
        <v>5</v>
      </c>
      <c r="D28" s="80"/>
      <c r="E28" s="70" t="s">
        <v>223</v>
      </c>
      <c r="F28" s="70"/>
      <c r="G28" s="71"/>
      <c r="I28" s="3">
        <f>C26+F26</f>
        <v>9</v>
      </c>
      <c r="J28" s="2">
        <f>SUBTOTAL(3,C27:D31)</f>
        <v>3</v>
      </c>
      <c r="K28" s="2">
        <f>CHOOSE(MATCH(E24, {"R1","R2","H","M","L"}, 0), 4, 5, 12, 8, 6)</f>
        <v>12</v>
      </c>
      <c r="L28" s="1">
        <f>K28-I28-J28</f>
        <v>0</v>
      </c>
      <c r="M28" s="32"/>
      <c r="N28" s="32"/>
    </row>
    <row r="29" spans="2:42" x14ac:dyDescent="0.3">
      <c r="B29" s="77"/>
      <c r="C29" s="79" t="s">
        <v>5</v>
      </c>
      <c r="D29" s="80"/>
      <c r="E29" s="81" t="s">
        <v>225</v>
      </c>
      <c r="F29" s="82"/>
      <c r="G29" s="83"/>
      <c r="J29" s="32"/>
      <c r="K29" s="32"/>
      <c r="L29" s="32"/>
      <c r="M29" s="32"/>
      <c r="N29" s="32"/>
    </row>
    <row r="30" spans="2:42" x14ac:dyDescent="0.3">
      <c r="B30" s="77"/>
      <c r="C30" s="79"/>
      <c r="D30" s="80"/>
      <c r="E30" s="81"/>
      <c r="F30" s="82"/>
      <c r="G30" s="83"/>
      <c r="J30" s="32"/>
      <c r="K30" s="32"/>
      <c r="L30" s="32"/>
      <c r="M30" s="32"/>
      <c r="N30" s="32"/>
    </row>
    <row r="31" spans="2:42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42" ht="30" customHeight="1" thickBot="1" x14ac:dyDescent="0.35">
      <c r="C32" s="9"/>
    </row>
    <row r="33" spans="2:42" ht="17.100000000000001" customHeight="1" x14ac:dyDescent="0.3">
      <c r="C33" s="9"/>
      <c r="I33" s="43" t="s">
        <v>91</v>
      </c>
      <c r="J33" s="41" t="s">
        <v>92</v>
      </c>
      <c r="K33" s="57" t="s">
        <v>106</v>
      </c>
      <c r="L33" s="41" t="s">
        <v>89</v>
      </c>
      <c r="M33" s="44"/>
      <c r="N33" s="45"/>
      <c r="P33" s="43" t="s">
        <v>91</v>
      </c>
      <c r="Q33" s="41" t="s">
        <v>92</v>
      </c>
      <c r="R33" s="57" t="s">
        <v>106</v>
      </c>
      <c r="S33" s="41" t="s">
        <v>89</v>
      </c>
      <c r="T33" s="44"/>
      <c r="U33" s="45"/>
      <c r="W33" s="43" t="s">
        <v>91</v>
      </c>
      <c r="X33" s="41" t="s">
        <v>92</v>
      </c>
      <c r="Y33" s="57" t="s">
        <v>106</v>
      </c>
      <c r="Z33" s="41" t="s">
        <v>89</v>
      </c>
      <c r="AA33" s="44"/>
      <c r="AB33" s="45"/>
      <c r="AD33" s="39"/>
      <c r="AE33" s="39"/>
      <c r="AF33" s="39"/>
      <c r="AG33" s="39"/>
      <c r="AH33" s="40"/>
      <c r="AI33" s="40"/>
      <c r="AK33" s="39"/>
      <c r="AL33" s="39"/>
      <c r="AM33" s="39"/>
      <c r="AN33" s="39"/>
      <c r="AO33" s="40"/>
      <c r="AP33" s="40"/>
    </row>
    <row r="34" spans="2:42" ht="17.100000000000001" customHeight="1" thickBot="1" x14ac:dyDescent="0.35">
      <c r="C34" s="9"/>
      <c r="I34" s="46"/>
      <c r="J34" s="42"/>
      <c r="K34" s="58"/>
      <c r="L34" s="42"/>
      <c r="M34" s="47"/>
      <c r="N34" s="48"/>
      <c r="P34" s="46"/>
      <c r="Q34" s="42"/>
      <c r="R34" s="58"/>
      <c r="S34" s="42"/>
      <c r="T34" s="47"/>
      <c r="U34" s="48"/>
      <c r="W34" s="46"/>
      <c r="X34" s="42"/>
      <c r="Y34" s="58"/>
      <c r="Z34" s="42"/>
      <c r="AA34" s="47"/>
      <c r="AB34" s="48"/>
      <c r="AD34" s="39"/>
      <c r="AE34" s="39"/>
      <c r="AF34" s="39"/>
      <c r="AG34" s="39"/>
      <c r="AH34" s="40"/>
      <c r="AI34" s="40"/>
      <c r="AK34" s="39"/>
      <c r="AL34" s="39"/>
      <c r="AM34" s="39"/>
      <c r="AN34" s="39"/>
      <c r="AO34" s="40"/>
      <c r="AP34" s="40"/>
    </row>
    <row r="35" spans="2:42" ht="17.100000000000001" customHeight="1" x14ac:dyDescent="0.3">
      <c r="C35" s="9"/>
      <c r="I35" s="43" t="s">
        <v>118</v>
      </c>
      <c r="J35" s="41" t="s">
        <v>119</v>
      </c>
      <c r="K35" s="57" t="s">
        <v>120</v>
      </c>
      <c r="L35" s="57" t="s">
        <v>121</v>
      </c>
      <c r="M35" s="44"/>
      <c r="N35" s="45" t="s">
        <v>93</v>
      </c>
      <c r="P35" s="43" t="s">
        <v>118</v>
      </c>
      <c r="Q35" s="41" t="s">
        <v>119</v>
      </c>
      <c r="R35" s="57" t="s">
        <v>120</v>
      </c>
      <c r="S35" s="57" t="s">
        <v>121</v>
      </c>
      <c r="T35" s="44"/>
      <c r="U35" s="45" t="s">
        <v>93</v>
      </c>
      <c r="W35" s="43" t="s">
        <v>118</v>
      </c>
      <c r="X35" s="41" t="s">
        <v>119</v>
      </c>
      <c r="Y35" s="57" t="s">
        <v>120</v>
      </c>
      <c r="Z35" s="57" t="s">
        <v>121</v>
      </c>
      <c r="AA35" s="44"/>
      <c r="AB35" s="45" t="s">
        <v>93</v>
      </c>
      <c r="AD35" s="39"/>
      <c r="AE35" s="39"/>
      <c r="AF35" s="39"/>
      <c r="AG35" s="40"/>
      <c r="AH35" s="40"/>
      <c r="AI35" s="40"/>
      <c r="AK35" s="39"/>
      <c r="AL35" s="39"/>
      <c r="AM35" s="39"/>
      <c r="AN35" s="40"/>
      <c r="AO35" s="40"/>
      <c r="AP35" s="40"/>
    </row>
    <row r="36" spans="2:42" ht="17.100000000000001" customHeight="1" thickBot="1" x14ac:dyDescent="0.35">
      <c r="C36" s="9"/>
      <c r="I36" s="49"/>
      <c r="J36" s="47"/>
      <c r="K36" s="59"/>
      <c r="L36" s="47"/>
      <c r="M36" s="47"/>
      <c r="N36" s="50">
        <f>I34+J34+K34+L34+M34+N34+I36+J36+K36+L36+M36</f>
        <v>0</v>
      </c>
      <c r="P36" s="49"/>
      <c r="Q36" s="47"/>
      <c r="R36" s="59"/>
      <c r="S36" s="47"/>
      <c r="T36" s="47"/>
      <c r="U36" s="50">
        <f>P34+Q34+R34+S34+T34+U34+P36+Q36+R36+S36+T36</f>
        <v>0</v>
      </c>
      <c r="W36" s="49"/>
      <c r="X36" s="47"/>
      <c r="Y36" s="59"/>
      <c r="Z36" s="47"/>
      <c r="AA36" s="47"/>
      <c r="AB36" s="50">
        <f>W34+X34+Y34+Z34+AA34+AB34+W36+X36+Y36+Z36+AA36</f>
        <v>0</v>
      </c>
      <c r="AD36" s="40"/>
      <c r="AE36" s="40"/>
      <c r="AF36" s="40"/>
      <c r="AG36" s="40"/>
      <c r="AH36" s="40"/>
      <c r="AI36" s="51"/>
      <c r="AK36" s="40"/>
      <c r="AL36" s="40"/>
      <c r="AM36" s="40"/>
      <c r="AN36" s="40"/>
      <c r="AO36" s="40"/>
      <c r="AP36" s="51"/>
    </row>
    <row r="37" spans="2:42" ht="30" customHeight="1" thickBot="1" x14ac:dyDescent="0.35">
      <c r="C37" s="9"/>
    </row>
    <row r="38" spans="2:42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>1</v>
      </c>
      <c r="N38" s="62"/>
      <c r="P38" s="14" t="s">
        <v>17</v>
      </c>
      <c r="Q38" s="90" t="s">
        <v>6</v>
      </c>
      <c r="R38" s="91"/>
      <c r="S38" s="33" t="s">
        <v>59</v>
      </c>
      <c r="T38" s="92" t="str">
        <f>RIGHT(C28, 1)</f>
        <v>1</v>
      </c>
      <c r="U38" s="62"/>
      <c r="W38" s="14" t="s">
        <v>17</v>
      </c>
      <c r="X38" s="90" t="s">
        <v>6</v>
      </c>
      <c r="Y38" s="91"/>
      <c r="Z38" s="33" t="s">
        <v>59</v>
      </c>
      <c r="AA38" s="92" t="str">
        <f>RIGHT(C29, 1)</f>
        <v>1</v>
      </c>
      <c r="AB38" s="62"/>
      <c r="AD38" s="4"/>
      <c r="AG38" s="4"/>
      <c r="AK38" s="4"/>
      <c r="AN38" s="4"/>
    </row>
    <row r="39" spans="2:42" x14ac:dyDescent="0.3">
      <c r="B39" s="30" t="s">
        <v>19</v>
      </c>
      <c r="C39" s="93" t="str">
        <f>C23 &amp; "(이동)"</f>
        <v>북방의 마법현자 -와이즈-(이동)</v>
      </c>
      <c r="D39" s="94"/>
      <c r="E39" s="94"/>
      <c r="F39" s="94"/>
      <c r="G39" s="95"/>
      <c r="I39" s="10" t="s">
        <v>19</v>
      </c>
      <c r="J39" s="81" t="str">
        <f>E27</f>
        <v>앱솔루트</v>
      </c>
      <c r="K39" s="82"/>
      <c r="L39" s="82"/>
      <c r="M39" s="82"/>
      <c r="N39" s="83"/>
      <c r="P39" s="10" t="s">
        <v>19</v>
      </c>
      <c r="Q39" s="81" t="str">
        <f>E28</f>
        <v>프로즌 팩트</v>
      </c>
      <c r="R39" s="82"/>
      <c r="S39" s="82"/>
      <c r="T39" s="82"/>
      <c r="U39" s="83"/>
      <c r="W39" s="10" t="s">
        <v>19</v>
      </c>
      <c r="X39" s="81" t="str">
        <f>E29</f>
        <v>스틸 윈드 워드</v>
      </c>
      <c r="Y39" s="82"/>
      <c r="Z39" s="82"/>
      <c r="AA39" s="82"/>
      <c r="AB39" s="83"/>
      <c r="AD39" s="4"/>
      <c r="AK39" s="4"/>
    </row>
    <row r="40" spans="2:42" ht="249.95" customHeight="1" x14ac:dyDescent="0.3">
      <c r="B40" s="10" t="s">
        <v>10</v>
      </c>
      <c r="C40" s="70" t="e" vm="27">
        <v>#VALUE!</v>
      </c>
      <c r="D40" s="70"/>
      <c r="E40" s="70"/>
      <c r="F40" s="70"/>
      <c r="G40" s="71"/>
      <c r="I40" s="10" t="s">
        <v>10</v>
      </c>
      <c r="J40" s="70" t="e" vm="27">
        <v>#VALUE!</v>
      </c>
      <c r="K40" s="70"/>
      <c r="L40" s="70"/>
      <c r="M40" s="70"/>
      <c r="N40" s="71"/>
      <c r="P40" s="10" t="s">
        <v>10</v>
      </c>
      <c r="Q40" s="70" t="e" vm="27">
        <v>#VALUE!</v>
      </c>
      <c r="R40" s="70"/>
      <c r="S40" s="70"/>
      <c r="T40" s="70"/>
      <c r="U40" s="71"/>
      <c r="W40" s="10" t="s">
        <v>10</v>
      </c>
      <c r="X40" s="70" t="e" vm="27">
        <v>#VALUE!</v>
      </c>
      <c r="Y40" s="70"/>
      <c r="Z40" s="70"/>
      <c r="AA40" s="70"/>
      <c r="AB40" s="71"/>
      <c r="AD40" s="4"/>
      <c r="AK40" s="4"/>
    </row>
    <row r="41" spans="2:42" ht="53.2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/>
      <c r="K41" s="99"/>
      <c r="L41" s="99"/>
      <c r="M41" s="99"/>
      <c r="N41" s="100"/>
      <c r="P41" s="10" t="s">
        <v>7</v>
      </c>
      <c r="Q41" s="101"/>
      <c r="R41" s="99"/>
      <c r="S41" s="99"/>
      <c r="T41" s="99"/>
      <c r="U41" s="100"/>
      <c r="W41" s="10" t="s">
        <v>7</v>
      </c>
      <c r="X41" s="101"/>
      <c r="Y41" s="99"/>
      <c r="Z41" s="99"/>
      <c r="AA41" s="99"/>
      <c r="AB41" s="100"/>
      <c r="AD41" s="4"/>
      <c r="AE41" s="36"/>
      <c r="AF41" s="31"/>
      <c r="AG41" s="31"/>
      <c r="AH41" s="31"/>
      <c r="AI41" s="31"/>
      <c r="AK41" s="4"/>
      <c r="AL41" s="36"/>
      <c r="AM41" s="31"/>
      <c r="AN41" s="31"/>
      <c r="AO41" s="31"/>
      <c r="AP41" s="31"/>
    </row>
    <row r="42" spans="2:42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4" t="s">
        <v>4</v>
      </c>
      <c r="Q42" s="88" t="e" vm="1">
        <v>#VALUE!</v>
      </c>
      <c r="R42" s="88"/>
      <c r="S42" s="88"/>
      <c r="T42" s="88"/>
      <c r="U42" s="89"/>
      <c r="W42" s="34" t="s">
        <v>4</v>
      </c>
      <c r="X42" s="88" t="e" vm="1">
        <v>#VALUE!</v>
      </c>
      <c r="Y42" s="88"/>
      <c r="Z42" s="88"/>
      <c r="AA42" s="88"/>
      <c r="AB42" s="89"/>
      <c r="AD42" s="35"/>
      <c r="AE42" s="32"/>
      <c r="AF42" s="32"/>
      <c r="AG42" s="32"/>
      <c r="AH42" s="32"/>
      <c r="AI42" s="32"/>
      <c r="AK42" s="35"/>
      <c r="AL42" s="32"/>
      <c r="AM42" s="32"/>
      <c r="AN42" s="32"/>
      <c r="AO42" s="32"/>
      <c r="AP42" s="32"/>
    </row>
    <row r="43" spans="2:42" ht="30" customHeight="1" thickBot="1" x14ac:dyDescent="0.35"/>
    <row r="44" spans="2:42" x14ac:dyDescent="0.3">
      <c r="B44" s="14" t="s">
        <v>19</v>
      </c>
      <c r="C44" s="72" t="str">
        <f>'영장(C,H,M,L)'!J5</f>
        <v>순풍의 가인 -라에나-</v>
      </c>
      <c r="D44" s="72"/>
      <c r="E44" s="72"/>
      <c r="F44" s="72"/>
      <c r="G44" s="73"/>
    </row>
    <row r="45" spans="2:42" x14ac:dyDescent="0.3">
      <c r="B45" s="10" t="s">
        <v>16</v>
      </c>
      <c r="C45" s="12" t="str">
        <f>'캐릭터 설정정리'!$B$2</f>
        <v>영장</v>
      </c>
      <c r="D45" s="13" t="s">
        <v>14</v>
      </c>
      <c r="E45" s="12" t="str">
        <f>'캐릭터 설정정리'!$D$5</f>
        <v>H</v>
      </c>
      <c r="F45" s="13" t="s">
        <v>12</v>
      </c>
      <c r="G45" s="11" t="str">
        <f>'캐릭터 설정정리'!$D$4</f>
        <v>서포터</v>
      </c>
    </row>
    <row r="46" spans="2:42" ht="249.95" customHeight="1" x14ac:dyDescent="0.3">
      <c r="B46" s="10" t="s">
        <v>10</v>
      </c>
      <c r="C46" s="70" t="e" vm="28">
        <v>#VALUE!</v>
      </c>
      <c r="D46" s="70"/>
      <c r="E46" s="70"/>
      <c r="F46" s="70"/>
      <c r="G46" s="71"/>
      <c r="I46" s="4"/>
    </row>
    <row r="47" spans="2:42" ht="17.25" thickBot="1" x14ac:dyDescent="0.35">
      <c r="B47" s="10" t="s">
        <v>9</v>
      </c>
      <c r="C47" s="74">
        <v>3</v>
      </c>
      <c r="D47" s="74"/>
      <c r="E47" s="13" t="s">
        <v>8</v>
      </c>
      <c r="F47" s="74">
        <v>6</v>
      </c>
      <c r="G47" s="75"/>
      <c r="I47" s="4"/>
      <c r="J47" s="31"/>
      <c r="K47" s="31"/>
      <c r="L47" s="31"/>
      <c r="M47" s="31"/>
      <c r="N47" s="31"/>
    </row>
    <row r="48" spans="2:42" x14ac:dyDescent="0.3">
      <c r="B48" s="76" t="s">
        <v>6</v>
      </c>
      <c r="C48" s="79" t="s">
        <v>5</v>
      </c>
      <c r="D48" s="80"/>
      <c r="E48" s="81" t="s">
        <v>227</v>
      </c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42" ht="17.25" thickBot="1" x14ac:dyDescent="0.35">
      <c r="B49" s="77"/>
      <c r="C49" s="79" t="s">
        <v>5</v>
      </c>
      <c r="D49" s="80"/>
      <c r="E49" s="81" t="s">
        <v>226</v>
      </c>
      <c r="F49" s="82"/>
      <c r="G49" s="83"/>
      <c r="I49" s="3">
        <f>C47+F47</f>
        <v>9</v>
      </c>
      <c r="J49" s="2">
        <f>SUBTOTAL(3,C48:D52)</f>
        <v>3</v>
      </c>
      <c r="K49" s="2">
        <f>CHOOSE(MATCH(E45, {"R1","R2","H","M","L"}, 0), 4, 5, 12, 8, 6)</f>
        <v>12</v>
      </c>
      <c r="L49" s="1">
        <f>K49-I49-J49</f>
        <v>0</v>
      </c>
      <c r="M49" s="32"/>
      <c r="N49" s="32"/>
    </row>
    <row r="50" spans="2:42" x14ac:dyDescent="0.3">
      <c r="B50" s="77"/>
      <c r="C50" s="79" t="s">
        <v>5</v>
      </c>
      <c r="D50" s="80"/>
      <c r="E50" s="81" t="s">
        <v>235</v>
      </c>
      <c r="F50" s="82"/>
      <c r="G50" s="83"/>
      <c r="J50" s="32"/>
      <c r="K50" s="32"/>
      <c r="L50" s="32"/>
      <c r="M50" s="32"/>
      <c r="N50" s="32"/>
    </row>
    <row r="51" spans="2:42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42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42" ht="30" customHeight="1" thickBot="1" x14ac:dyDescent="0.35">
      <c r="C53" s="9"/>
    </row>
    <row r="54" spans="2:42" ht="17.100000000000001" customHeight="1" x14ac:dyDescent="0.3">
      <c r="C54" s="9"/>
      <c r="I54" s="43" t="s">
        <v>91</v>
      </c>
      <c r="J54" s="41" t="s">
        <v>92</v>
      </c>
      <c r="K54" s="57" t="s">
        <v>106</v>
      </c>
      <c r="L54" s="41" t="s">
        <v>89</v>
      </c>
      <c r="M54" s="44"/>
      <c r="N54" s="45"/>
      <c r="P54" s="43" t="s">
        <v>91</v>
      </c>
      <c r="Q54" s="41" t="s">
        <v>92</v>
      </c>
      <c r="R54" s="57" t="s">
        <v>106</v>
      </c>
      <c r="S54" s="41" t="s">
        <v>89</v>
      </c>
      <c r="T54" s="44"/>
      <c r="U54" s="45"/>
      <c r="W54" s="43" t="s">
        <v>91</v>
      </c>
      <c r="X54" s="41" t="s">
        <v>92</v>
      </c>
      <c r="Y54" s="57" t="s">
        <v>106</v>
      </c>
      <c r="Z54" s="41" t="s">
        <v>89</v>
      </c>
      <c r="AA54" s="44"/>
      <c r="AB54" s="45"/>
      <c r="AD54" s="39"/>
      <c r="AE54" s="39"/>
      <c r="AF54" s="39"/>
      <c r="AG54" s="39"/>
      <c r="AH54" s="40"/>
      <c r="AI54" s="40"/>
      <c r="AK54" s="39"/>
      <c r="AL54" s="39"/>
      <c r="AM54" s="39"/>
      <c r="AN54" s="39"/>
      <c r="AO54" s="40"/>
      <c r="AP54" s="40"/>
    </row>
    <row r="55" spans="2:42" ht="17.100000000000001" customHeight="1" thickBot="1" x14ac:dyDescent="0.35">
      <c r="C55" s="9"/>
      <c r="I55" s="46"/>
      <c r="J55" s="42"/>
      <c r="K55" s="58"/>
      <c r="L55" s="42"/>
      <c r="M55" s="47"/>
      <c r="N55" s="48"/>
      <c r="P55" s="46"/>
      <c r="Q55" s="42"/>
      <c r="R55" s="58"/>
      <c r="S55" s="42"/>
      <c r="T55" s="47"/>
      <c r="U55" s="48"/>
      <c r="W55" s="46"/>
      <c r="X55" s="42"/>
      <c r="Y55" s="58"/>
      <c r="Z55" s="42"/>
      <c r="AA55" s="47"/>
      <c r="AB55" s="48"/>
      <c r="AD55" s="39"/>
      <c r="AE55" s="39"/>
      <c r="AF55" s="39"/>
      <c r="AG55" s="39"/>
      <c r="AH55" s="40"/>
      <c r="AI55" s="40"/>
      <c r="AK55" s="39"/>
      <c r="AL55" s="39"/>
      <c r="AM55" s="39"/>
      <c r="AN55" s="39"/>
      <c r="AO55" s="40"/>
      <c r="AP55" s="40"/>
    </row>
    <row r="56" spans="2:42" ht="17.100000000000001" customHeight="1" x14ac:dyDescent="0.3">
      <c r="C56" s="9"/>
      <c r="I56" s="43" t="s">
        <v>118</v>
      </c>
      <c r="J56" s="41" t="s">
        <v>119</v>
      </c>
      <c r="K56" s="57" t="s">
        <v>120</v>
      </c>
      <c r="L56" s="57" t="s">
        <v>121</v>
      </c>
      <c r="M56" s="44"/>
      <c r="N56" s="45" t="s">
        <v>93</v>
      </c>
      <c r="P56" s="43" t="s">
        <v>118</v>
      </c>
      <c r="Q56" s="41" t="s">
        <v>119</v>
      </c>
      <c r="R56" s="57" t="s">
        <v>120</v>
      </c>
      <c r="S56" s="57" t="s">
        <v>121</v>
      </c>
      <c r="T56" s="44"/>
      <c r="U56" s="45" t="s">
        <v>93</v>
      </c>
      <c r="W56" s="43" t="s">
        <v>118</v>
      </c>
      <c r="X56" s="41" t="s">
        <v>119</v>
      </c>
      <c r="Y56" s="57" t="s">
        <v>120</v>
      </c>
      <c r="Z56" s="57" t="s">
        <v>121</v>
      </c>
      <c r="AA56" s="44"/>
      <c r="AB56" s="45" t="s">
        <v>93</v>
      </c>
      <c r="AD56" s="39"/>
      <c r="AE56" s="39"/>
      <c r="AF56" s="39"/>
      <c r="AG56" s="40"/>
      <c r="AH56" s="40"/>
      <c r="AI56" s="40"/>
      <c r="AK56" s="39"/>
      <c r="AL56" s="39"/>
      <c r="AM56" s="39"/>
      <c r="AN56" s="40"/>
      <c r="AO56" s="40"/>
      <c r="AP56" s="40"/>
    </row>
    <row r="57" spans="2:42" ht="17.100000000000001" customHeight="1" thickBot="1" x14ac:dyDescent="0.35">
      <c r="C57" s="9"/>
      <c r="I57" s="49"/>
      <c r="J57" s="47"/>
      <c r="K57" s="59"/>
      <c r="L57" s="47"/>
      <c r="M57" s="47"/>
      <c r="N57" s="50">
        <f>I55+J55+K55+L55+M55+N55+I57+J57+K57+L57+M57</f>
        <v>0</v>
      </c>
      <c r="P57" s="49"/>
      <c r="Q57" s="47"/>
      <c r="R57" s="59"/>
      <c r="S57" s="47"/>
      <c r="T57" s="47"/>
      <c r="U57" s="50">
        <f>P55+Q55+R55+S55+T55+U55+P57+Q57+R57+S57+T57</f>
        <v>0</v>
      </c>
      <c r="W57" s="49"/>
      <c r="X57" s="47"/>
      <c r="Y57" s="59"/>
      <c r="Z57" s="47"/>
      <c r="AA57" s="47"/>
      <c r="AB57" s="50">
        <f>W55+X55+Y55+Z55+AA55+AB55+W57+X57+Y57+Z57+AA57</f>
        <v>0</v>
      </c>
      <c r="AD57" s="40"/>
      <c r="AE57" s="40"/>
      <c r="AF57" s="40"/>
      <c r="AG57" s="40"/>
      <c r="AH57" s="40"/>
      <c r="AI57" s="51"/>
      <c r="AK57" s="40"/>
      <c r="AL57" s="40"/>
      <c r="AM57" s="40"/>
      <c r="AN57" s="40"/>
      <c r="AO57" s="40"/>
      <c r="AP57" s="51"/>
    </row>
    <row r="58" spans="2:42" ht="30" customHeight="1" thickBot="1" x14ac:dyDescent="0.35">
      <c r="C58" s="9"/>
    </row>
    <row r="59" spans="2:42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>1</v>
      </c>
      <c r="N59" s="62"/>
      <c r="P59" s="14" t="s">
        <v>17</v>
      </c>
      <c r="Q59" s="90" t="s">
        <v>6</v>
      </c>
      <c r="R59" s="91"/>
      <c r="S59" s="33" t="s">
        <v>59</v>
      </c>
      <c r="T59" s="92" t="str">
        <f>RIGHT(C49, 1)</f>
        <v>1</v>
      </c>
      <c r="U59" s="62"/>
      <c r="W59" s="14" t="s">
        <v>17</v>
      </c>
      <c r="X59" s="90" t="s">
        <v>6</v>
      </c>
      <c r="Y59" s="91"/>
      <c r="Z59" s="33" t="s">
        <v>59</v>
      </c>
      <c r="AA59" s="92" t="str">
        <f>RIGHT(C50, 1)</f>
        <v>1</v>
      </c>
      <c r="AB59" s="62"/>
      <c r="AD59" s="4"/>
      <c r="AG59" s="4"/>
      <c r="AK59" s="4"/>
      <c r="AN59" s="4"/>
    </row>
    <row r="60" spans="2:42" x14ac:dyDescent="0.3">
      <c r="B60" s="30" t="s">
        <v>19</v>
      </c>
      <c r="C60" s="93" t="str">
        <f>C44 &amp; "(이동)"</f>
        <v>순풍의 가인 -라에나-(이동)</v>
      </c>
      <c r="D60" s="94"/>
      <c r="E60" s="94"/>
      <c r="F60" s="94"/>
      <c r="G60" s="95"/>
      <c r="I60" s="10" t="s">
        <v>19</v>
      </c>
      <c r="J60" s="81" t="str">
        <f>E48</f>
        <v>페더 왈츠</v>
      </c>
      <c r="K60" s="82"/>
      <c r="L60" s="82"/>
      <c r="M60" s="82"/>
      <c r="N60" s="83"/>
      <c r="P60" s="10" t="s">
        <v>19</v>
      </c>
      <c r="Q60" s="81" t="str">
        <f>E49</f>
        <v>바람의 노래</v>
      </c>
      <c r="R60" s="82"/>
      <c r="S60" s="82"/>
      <c r="T60" s="82"/>
      <c r="U60" s="83"/>
      <c r="W60" s="10" t="s">
        <v>19</v>
      </c>
      <c r="X60" s="81" t="str">
        <f>E50</f>
        <v>천공의 아리아</v>
      </c>
      <c r="Y60" s="82"/>
      <c r="Z60" s="82"/>
      <c r="AA60" s="82"/>
      <c r="AB60" s="83"/>
      <c r="AD60" s="4"/>
      <c r="AK60" s="4"/>
    </row>
    <row r="61" spans="2:42" ht="249.95" customHeight="1" x14ac:dyDescent="0.3">
      <c r="B61" s="10" t="s">
        <v>10</v>
      </c>
      <c r="C61" s="70" t="e" vm="28">
        <v>#VALUE!</v>
      </c>
      <c r="D61" s="70"/>
      <c r="E61" s="70"/>
      <c r="F61" s="70"/>
      <c r="G61" s="71"/>
      <c r="I61" s="10" t="s">
        <v>10</v>
      </c>
      <c r="J61" s="70" t="e" vm="28">
        <v>#VALUE!</v>
      </c>
      <c r="K61" s="70"/>
      <c r="L61" s="70"/>
      <c r="M61" s="70"/>
      <c r="N61" s="71"/>
      <c r="P61" s="10" t="s">
        <v>10</v>
      </c>
      <c r="Q61" s="70" t="e" vm="28">
        <v>#VALUE!</v>
      </c>
      <c r="R61" s="70"/>
      <c r="S61" s="70"/>
      <c r="T61" s="70"/>
      <c r="U61" s="71"/>
      <c r="W61" s="10" t="s">
        <v>10</v>
      </c>
      <c r="X61" s="70" t="e" vm="28">
        <v>#VALUE!</v>
      </c>
      <c r="Y61" s="70"/>
      <c r="Z61" s="70"/>
      <c r="AA61" s="70"/>
      <c r="AB61" s="71"/>
      <c r="AD61" s="4"/>
      <c r="AK61" s="4"/>
    </row>
    <row r="62" spans="2:42" ht="53.2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/>
      <c r="K62" s="99"/>
      <c r="L62" s="99"/>
      <c r="M62" s="99"/>
      <c r="N62" s="100"/>
      <c r="P62" s="10" t="s">
        <v>7</v>
      </c>
      <c r="Q62" s="101"/>
      <c r="R62" s="99"/>
      <c r="S62" s="99"/>
      <c r="T62" s="99"/>
      <c r="U62" s="100"/>
      <c r="W62" s="10" t="s">
        <v>7</v>
      </c>
      <c r="X62" s="101"/>
      <c r="Y62" s="99"/>
      <c r="Z62" s="99"/>
      <c r="AA62" s="99"/>
      <c r="AB62" s="100"/>
      <c r="AD62" s="4"/>
      <c r="AE62" s="36"/>
      <c r="AF62" s="31"/>
      <c r="AG62" s="31"/>
      <c r="AH62" s="31"/>
      <c r="AI62" s="31"/>
      <c r="AK62" s="4"/>
      <c r="AL62" s="36"/>
      <c r="AM62" s="31"/>
      <c r="AN62" s="31"/>
      <c r="AO62" s="31"/>
      <c r="AP62" s="31"/>
    </row>
    <row r="63" spans="2:42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4" t="s">
        <v>4</v>
      </c>
      <c r="Q63" s="88" t="e" vm="1">
        <v>#VALUE!</v>
      </c>
      <c r="R63" s="88"/>
      <c r="S63" s="88"/>
      <c r="T63" s="88"/>
      <c r="U63" s="89"/>
      <c r="W63" s="34" t="s">
        <v>4</v>
      </c>
      <c r="X63" s="88" t="e" vm="1">
        <v>#VALUE!</v>
      </c>
      <c r="Y63" s="88"/>
      <c r="Z63" s="88"/>
      <c r="AA63" s="88"/>
      <c r="AB63" s="89"/>
      <c r="AD63" s="35"/>
      <c r="AE63" s="32"/>
      <c r="AF63" s="32"/>
      <c r="AG63" s="32"/>
      <c r="AH63" s="32"/>
      <c r="AI63" s="32"/>
      <c r="AK63" s="35"/>
      <c r="AL63" s="32"/>
      <c r="AM63" s="32"/>
      <c r="AN63" s="32"/>
      <c r="AO63" s="32"/>
      <c r="AP63" s="32"/>
    </row>
  </sheetData>
  <mergeCells count="123">
    <mergeCell ref="C63:G63"/>
    <mergeCell ref="J63:N63"/>
    <mergeCell ref="Q63:U63"/>
    <mergeCell ref="X63:AB63"/>
    <mergeCell ref="C62:G62"/>
    <mergeCell ref="J62:N62"/>
    <mergeCell ref="Q62:U62"/>
    <mergeCell ref="X62:AB62"/>
    <mergeCell ref="X61:AB61"/>
    <mergeCell ref="C61:G61"/>
    <mergeCell ref="J61:N61"/>
    <mergeCell ref="Q61:U61"/>
    <mergeCell ref="C60:G60"/>
    <mergeCell ref="J60:N60"/>
    <mergeCell ref="Q60:U60"/>
    <mergeCell ref="X60:AB60"/>
    <mergeCell ref="J59:K59"/>
    <mergeCell ref="M59:N59"/>
    <mergeCell ref="Q59:R59"/>
    <mergeCell ref="T59:U59"/>
    <mergeCell ref="X59:Y59"/>
    <mergeCell ref="AA59:AB59"/>
    <mergeCell ref="C59:D59"/>
    <mergeCell ref="F59:G59"/>
    <mergeCell ref="C44:G44"/>
    <mergeCell ref="C46:G46"/>
    <mergeCell ref="C47:D47"/>
    <mergeCell ref="F47:G47"/>
    <mergeCell ref="C41:G41"/>
    <mergeCell ref="J41:N41"/>
    <mergeCell ref="Q41:U41"/>
    <mergeCell ref="X41:AB41"/>
    <mergeCell ref="B48:B52"/>
    <mergeCell ref="C48:D48"/>
    <mergeCell ref="E48:G48"/>
    <mergeCell ref="C49:D49"/>
    <mergeCell ref="E49:G49"/>
    <mergeCell ref="C50:D50"/>
    <mergeCell ref="E50:G50"/>
    <mergeCell ref="C51:D51"/>
    <mergeCell ref="E51:G51"/>
    <mergeCell ref="C52:D52"/>
    <mergeCell ref="E52:G52"/>
    <mergeCell ref="X40:AB40"/>
    <mergeCell ref="C42:G42"/>
    <mergeCell ref="J42:N42"/>
    <mergeCell ref="Q42:U42"/>
    <mergeCell ref="C39:G39"/>
    <mergeCell ref="J39:N39"/>
    <mergeCell ref="Q39:U39"/>
    <mergeCell ref="X39:AB39"/>
    <mergeCell ref="J38:K38"/>
    <mergeCell ref="M38:N38"/>
    <mergeCell ref="Q38:R38"/>
    <mergeCell ref="T38:U38"/>
    <mergeCell ref="X38:Y38"/>
    <mergeCell ref="AA38:AB38"/>
    <mergeCell ref="C38:D38"/>
    <mergeCell ref="F38:G38"/>
    <mergeCell ref="C40:G40"/>
    <mergeCell ref="J40:N40"/>
    <mergeCell ref="Q40:U40"/>
    <mergeCell ref="X42:AB42"/>
    <mergeCell ref="B27:B31"/>
    <mergeCell ref="C27:D27"/>
    <mergeCell ref="E27:G27"/>
    <mergeCell ref="C28:D28"/>
    <mergeCell ref="E28:G28"/>
    <mergeCell ref="C29:D29"/>
    <mergeCell ref="E29:G29"/>
    <mergeCell ref="C30:D30"/>
    <mergeCell ref="E30:G30"/>
    <mergeCell ref="C31:D31"/>
    <mergeCell ref="E31:G31"/>
    <mergeCell ref="C23:G23"/>
    <mergeCell ref="C25:G25"/>
    <mergeCell ref="C26:D26"/>
    <mergeCell ref="F26:G26"/>
    <mergeCell ref="AE21:AI21"/>
    <mergeCell ref="C20:G20"/>
    <mergeCell ref="J20:N20"/>
    <mergeCell ref="Q20:U20"/>
    <mergeCell ref="X20:AB20"/>
    <mergeCell ref="AE20:AI20"/>
    <mergeCell ref="X19:AB19"/>
    <mergeCell ref="AE19:AI19"/>
    <mergeCell ref="C21:G21"/>
    <mergeCell ref="J21:N21"/>
    <mergeCell ref="Q21:U21"/>
    <mergeCell ref="AE17:AF17"/>
    <mergeCell ref="AH17:AI17"/>
    <mergeCell ref="C18:G18"/>
    <mergeCell ref="J18:N18"/>
    <mergeCell ref="Q18:U18"/>
    <mergeCell ref="X18:AB18"/>
    <mergeCell ref="AE18:AI18"/>
    <mergeCell ref="J17:K17"/>
    <mergeCell ref="M17:N17"/>
    <mergeCell ref="Q17:R17"/>
    <mergeCell ref="T17:U17"/>
    <mergeCell ref="X17:Y17"/>
    <mergeCell ref="AA17:AB17"/>
    <mergeCell ref="C17:D17"/>
    <mergeCell ref="F17:G17"/>
    <mergeCell ref="X21:AB21"/>
    <mergeCell ref="C2:G2"/>
    <mergeCell ref="C4:G4"/>
    <mergeCell ref="C5:D5"/>
    <mergeCell ref="F5:G5"/>
    <mergeCell ref="C19:G19"/>
    <mergeCell ref="J19:N19"/>
    <mergeCell ref="Q19:U19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</mergeCells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F5F68E-34E8-4FDC-A360-A0054BC80B7C}">
  <dimension ref="A1:L8"/>
  <sheetViews>
    <sheetView workbookViewId="0">
      <selection activeCell="J5" sqref="J5"/>
    </sheetView>
  </sheetViews>
  <sheetFormatPr defaultRowHeight="16.5" x14ac:dyDescent="0.3"/>
  <cols>
    <col min="1" max="1" width="14.75" bestFit="1" customWidth="1"/>
    <col min="2" max="2" width="21.125" bestFit="1" customWidth="1"/>
    <col min="3" max="3" width="20.5" bestFit="1" customWidth="1"/>
    <col min="4" max="4" width="21.125" bestFit="1" customWidth="1"/>
    <col min="5" max="5" width="24.125" bestFit="1" customWidth="1"/>
    <col min="6" max="6" width="25.125" bestFit="1" customWidth="1"/>
    <col min="7" max="7" width="23.625" bestFit="1" customWidth="1"/>
    <col min="8" max="8" width="20" bestFit="1" customWidth="1"/>
    <col min="9" max="9" width="19.5" bestFit="1" customWidth="1"/>
    <col min="10" max="10" width="22" bestFit="1" customWidth="1"/>
  </cols>
  <sheetData>
    <row r="1" spans="1:12" x14ac:dyDescent="0.3">
      <c r="A1" s="15" t="s">
        <v>20</v>
      </c>
      <c r="B1" s="65" t="s">
        <v>15</v>
      </c>
      <c r="C1" s="66"/>
      <c r="D1" s="66"/>
      <c r="E1" s="66"/>
      <c r="F1" s="66"/>
      <c r="G1" s="66"/>
      <c r="H1" s="66"/>
      <c r="I1" s="66"/>
      <c r="J1" s="67"/>
      <c r="K1" s="4"/>
      <c r="L1" s="4"/>
    </row>
    <row r="2" spans="1:12" ht="60" customHeight="1" x14ac:dyDescent="0.3">
      <c r="A2" s="16" t="s">
        <v>21</v>
      </c>
      <c r="B2" s="68" t="s">
        <v>22</v>
      </c>
      <c r="C2" s="68"/>
      <c r="D2" s="68"/>
      <c r="E2" s="68"/>
      <c r="F2" s="68"/>
      <c r="G2" s="68"/>
      <c r="H2" s="68"/>
      <c r="I2" s="68"/>
      <c r="J2" s="69"/>
      <c r="K2" s="4"/>
      <c r="L2" s="4"/>
    </row>
    <row r="3" spans="1:12" x14ac:dyDescent="0.3">
      <c r="A3" s="16" t="s">
        <v>12</v>
      </c>
      <c r="B3" s="70" t="s">
        <v>11</v>
      </c>
      <c r="C3" s="70"/>
      <c r="D3" s="70"/>
      <c r="E3" s="70" t="s">
        <v>23</v>
      </c>
      <c r="F3" s="70"/>
      <c r="G3" s="70"/>
      <c r="H3" s="70" t="s">
        <v>24</v>
      </c>
      <c r="I3" s="70"/>
      <c r="J3" s="71"/>
      <c r="K3" s="4"/>
      <c r="L3" s="4"/>
    </row>
    <row r="4" spans="1:12" x14ac:dyDescent="0.3">
      <c r="A4" s="16" t="s">
        <v>185</v>
      </c>
      <c r="B4" s="17" t="s">
        <v>164</v>
      </c>
      <c r="C4" s="17" t="s">
        <v>165</v>
      </c>
      <c r="D4" s="18" t="s">
        <v>166</v>
      </c>
      <c r="E4" s="17" t="s">
        <v>25</v>
      </c>
      <c r="F4" s="17" t="s">
        <v>26</v>
      </c>
      <c r="G4" s="17" t="s">
        <v>27</v>
      </c>
      <c r="H4" s="17" t="s">
        <v>28</v>
      </c>
      <c r="I4" s="17" t="s">
        <v>29</v>
      </c>
      <c r="J4" s="19" t="s">
        <v>30</v>
      </c>
      <c r="K4" s="4"/>
      <c r="L4" s="4"/>
    </row>
    <row r="5" spans="1:12" x14ac:dyDescent="0.3">
      <c r="A5" s="16" t="s">
        <v>186</v>
      </c>
      <c r="B5" s="17" t="s">
        <v>155</v>
      </c>
      <c r="C5" s="17" t="s">
        <v>158</v>
      </c>
      <c r="D5" s="17" t="s">
        <v>157</v>
      </c>
      <c r="E5" s="17" t="s">
        <v>159</v>
      </c>
      <c r="F5" s="17" t="s">
        <v>156</v>
      </c>
      <c r="G5" s="17" t="s">
        <v>160</v>
      </c>
      <c r="H5" s="17" t="s">
        <v>161</v>
      </c>
      <c r="I5" s="17" t="s">
        <v>162</v>
      </c>
      <c r="J5" s="19" t="s">
        <v>163</v>
      </c>
      <c r="K5" s="4"/>
      <c r="L5" s="4"/>
    </row>
    <row r="6" spans="1:12" x14ac:dyDescent="0.3">
      <c r="A6" s="16" t="s">
        <v>187</v>
      </c>
      <c r="B6" s="17" t="s">
        <v>33</v>
      </c>
      <c r="C6" s="17" t="s">
        <v>75</v>
      </c>
      <c r="D6" s="17" t="s">
        <v>34</v>
      </c>
      <c r="E6" s="17" t="s">
        <v>143</v>
      </c>
      <c r="F6" s="17" t="s">
        <v>77</v>
      </c>
      <c r="G6" s="17" t="s">
        <v>76</v>
      </c>
      <c r="H6" s="17" t="s">
        <v>35</v>
      </c>
      <c r="I6" s="17" t="s">
        <v>36</v>
      </c>
      <c r="J6" s="19" t="s">
        <v>37</v>
      </c>
      <c r="K6" s="4"/>
      <c r="L6" s="4"/>
    </row>
    <row r="7" spans="1:12" ht="17.25" thickBot="1" x14ac:dyDescent="0.35">
      <c r="A7" s="20" t="s">
        <v>188</v>
      </c>
      <c r="B7" s="21" t="s">
        <v>48</v>
      </c>
      <c r="C7" s="21" t="s">
        <v>38</v>
      </c>
      <c r="D7" s="21" t="s">
        <v>53</v>
      </c>
      <c r="E7" s="21" t="s">
        <v>64</v>
      </c>
      <c r="F7" s="21" t="s">
        <v>39</v>
      </c>
      <c r="G7" s="21" t="s">
        <v>40</v>
      </c>
      <c r="H7" s="21" t="s">
        <v>69</v>
      </c>
      <c r="I7" s="21" t="s">
        <v>72</v>
      </c>
      <c r="J7" s="22" t="s">
        <v>71</v>
      </c>
      <c r="K7" s="4"/>
      <c r="L7" s="4"/>
    </row>
    <row r="8" spans="1:12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</row>
  </sheetData>
  <mergeCells count="5">
    <mergeCell ref="B1:J1"/>
    <mergeCell ref="B2:J2"/>
    <mergeCell ref="B3:D3"/>
    <mergeCell ref="E3:G3"/>
    <mergeCell ref="H3:J3"/>
  </mergeCells>
  <phoneticPr fontId="2" type="noConversion"/>
  <printOptions horizontalCentered="1"/>
  <pageMargins left="0.23622047244094491" right="0.23622047244094491" top="0.35433070866141736" bottom="0.74803149606299213" header="0.31496062992125984" footer="0.31496062992125984"/>
  <pageSetup paperSize="9" scale="58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3DF1AE-D177-428D-A69E-474D269E8A79}">
  <sheetPr>
    <tabColor rgb="FFFF0000"/>
  </sheetPr>
  <dimension ref="B1:AP63"/>
  <sheetViews>
    <sheetView zoomScale="55" zoomScaleNormal="55" workbookViewId="0">
      <selection activeCell="C3" sqref="C3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42" ht="17.25" thickBot="1" x14ac:dyDescent="0.35"/>
    <row r="2" spans="2:42" x14ac:dyDescent="0.3">
      <c r="B2" s="14" t="s">
        <v>19</v>
      </c>
      <c r="C2" s="72"/>
      <c r="D2" s="72"/>
      <c r="E2" s="72"/>
      <c r="F2" s="72"/>
      <c r="G2" s="73"/>
    </row>
    <row r="3" spans="2:42" x14ac:dyDescent="0.3">
      <c r="B3" s="10" t="s">
        <v>16</v>
      </c>
      <c r="C3" s="12"/>
      <c r="D3" s="13" t="s">
        <v>14</v>
      </c>
      <c r="E3" s="12"/>
      <c r="F3" s="13" t="s">
        <v>12</v>
      </c>
      <c r="G3" s="11"/>
    </row>
    <row r="4" spans="2:42" ht="249.95" customHeight="1" x14ac:dyDescent="0.3">
      <c r="B4" s="10" t="s">
        <v>10</v>
      </c>
      <c r="C4" s="70"/>
      <c r="D4" s="70"/>
      <c r="E4" s="70"/>
      <c r="F4" s="70"/>
      <c r="G4" s="71"/>
      <c r="I4" s="4"/>
    </row>
    <row r="5" spans="2:42" ht="17.25" thickBot="1" x14ac:dyDescent="0.35">
      <c r="B5" s="10" t="s">
        <v>9</v>
      </c>
      <c r="C5" s="74"/>
      <c r="D5" s="74"/>
      <c r="E5" s="13" t="s">
        <v>8</v>
      </c>
      <c r="F5" s="74"/>
      <c r="G5" s="75"/>
      <c r="I5" s="4"/>
      <c r="J5" s="31"/>
      <c r="K5" s="31"/>
      <c r="L5" s="31"/>
      <c r="M5" s="31"/>
      <c r="N5" s="31"/>
    </row>
    <row r="6" spans="2:42" x14ac:dyDescent="0.3">
      <c r="B6" s="76" t="s">
        <v>6</v>
      </c>
      <c r="C6" s="79"/>
      <c r="D6" s="80"/>
      <c r="E6" s="70"/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42" ht="17.25" thickBot="1" x14ac:dyDescent="0.35">
      <c r="B7" s="77"/>
      <c r="C7" s="79"/>
      <c r="D7" s="80"/>
      <c r="E7" s="70"/>
      <c r="F7" s="70"/>
      <c r="G7" s="71"/>
      <c r="I7" s="3">
        <f>C5+F5</f>
        <v>0</v>
      </c>
      <c r="J7" s="2">
        <f>SUBTOTAL(3,C6:D10)</f>
        <v>0</v>
      </c>
      <c r="K7" s="2" t="e">
        <f>CHOOSE(MATCH(E3, {"R1","R2","H","M","L"}, 0), 4, 5, 12, 8, 6)</f>
        <v>#N/A</v>
      </c>
      <c r="L7" s="1" t="e">
        <f>K7-I7-J7</f>
        <v>#N/A</v>
      </c>
      <c r="M7" s="32"/>
      <c r="N7" s="32"/>
    </row>
    <row r="8" spans="2:42" x14ac:dyDescent="0.3">
      <c r="B8" s="77"/>
      <c r="C8" s="79"/>
      <c r="D8" s="80"/>
      <c r="E8" s="81"/>
      <c r="F8" s="82"/>
      <c r="G8" s="83"/>
      <c r="J8" s="32"/>
      <c r="K8" s="32"/>
      <c r="L8" s="32"/>
      <c r="M8" s="32"/>
      <c r="N8" s="32"/>
    </row>
    <row r="9" spans="2:42" x14ac:dyDescent="0.3">
      <c r="B9" s="77"/>
      <c r="C9" s="79"/>
      <c r="D9" s="80"/>
      <c r="E9" s="81"/>
      <c r="F9" s="82"/>
      <c r="G9" s="83"/>
      <c r="J9" s="32"/>
      <c r="K9" s="32"/>
      <c r="L9" s="32"/>
      <c r="M9" s="32"/>
      <c r="N9" s="32"/>
    </row>
    <row r="10" spans="2:42" ht="17.25" thickBot="1" x14ac:dyDescent="0.35">
      <c r="B10" s="78"/>
      <c r="C10" s="84"/>
      <c r="D10" s="85"/>
      <c r="E10" s="86"/>
      <c r="F10" s="86"/>
      <c r="G10" s="87"/>
      <c r="J10" s="32"/>
      <c r="K10" s="32"/>
      <c r="L10" s="32"/>
      <c r="M10" s="32"/>
      <c r="N10" s="32"/>
    </row>
    <row r="11" spans="2:42" ht="30" customHeight="1" thickBot="1" x14ac:dyDescent="0.35">
      <c r="C11" s="9"/>
    </row>
    <row r="12" spans="2:42" ht="17.100000000000001" customHeight="1" x14ac:dyDescent="0.3">
      <c r="C12" s="9"/>
      <c r="I12" s="43"/>
      <c r="J12" s="41"/>
      <c r="K12" s="41"/>
      <c r="L12" s="41"/>
      <c r="M12" s="44"/>
      <c r="N12" s="45"/>
      <c r="P12" s="43"/>
      <c r="Q12" s="41"/>
      <c r="R12" s="41"/>
      <c r="S12" s="41"/>
      <c r="T12" s="44"/>
      <c r="U12" s="45"/>
      <c r="W12" s="43"/>
      <c r="X12" s="41"/>
      <c r="Y12" s="41"/>
      <c r="Z12" s="41"/>
      <c r="AA12" s="44"/>
      <c r="AB12" s="45"/>
      <c r="AD12" s="43"/>
      <c r="AE12" s="41"/>
      <c r="AF12" s="41"/>
      <c r="AG12" s="41"/>
      <c r="AH12" s="44"/>
      <c r="AI12" s="45"/>
      <c r="AK12" s="43"/>
      <c r="AL12" s="41"/>
      <c r="AM12" s="41"/>
      <c r="AN12" s="41"/>
      <c r="AO12" s="44"/>
      <c r="AP12" s="45"/>
    </row>
    <row r="13" spans="2:42" ht="17.100000000000001" customHeight="1" thickBot="1" x14ac:dyDescent="0.35">
      <c r="C13" s="9"/>
      <c r="I13" s="46"/>
      <c r="J13" s="42"/>
      <c r="K13" s="42"/>
      <c r="L13" s="42"/>
      <c r="M13" s="47"/>
      <c r="N13" s="48"/>
      <c r="P13" s="46"/>
      <c r="Q13" s="42"/>
      <c r="R13" s="42"/>
      <c r="S13" s="42"/>
      <c r="T13" s="47"/>
      <c r="U13" s="48"/>
      <c r="W13" s="46"/>
      <c r="X13" s="42"/>
      <c r="Y13" s="42"/>
      <c r="Z13" s="42"/>
      <c r="AA13" s="47"/>
      <c r="AB13" s="48"/>
      <c r="AD13" s="46"/>
      <c r="AE13" s="42"/>
      <c r="AF13" s="42"/>
      <c r="AG13" s="42"/>
      <c r="AH13" s="47"/>
      <c r="AI13" s="48"/>
      <c r="AK13" s="46"/>
      <c r="AL13" s="42"/>
      <c r="AM13" s="42"/>
      <c r="AN13" s="42"/>
      <c r="AO13" s="47"/>
      <c r="AP13" s="48"/>
    </row>
    <row r="14" spans="2:42" ht="17.100000000000001" customHeight="1" x14ac:dyDescent="0.3">
      <c r="C14" s="9"/>
      <c r="I14" s="43"/>
      <c r="J14" s="41"/>
      <c r="K14" s="41"/>
      <c r="L14" s="44"/>
      <c r="M14" s="44"/>
      <c r="N14" s="45" t="s">
        <v>93</v>
      </c>
      <c r="P14" s="43"/>
      <c r="Q14" s="41"/>
      <c r="R14" s="41"/>
      <c r="S14" s="44"/>
      <c r="T14" s="44"/>
      <c r="U14" s="45" t="s">
        <v>93</v>
      </c>
      <c r="W14" s="43"/>
      <c r="X14" s="41"/>
      <c r="Y14" s="41"/>
      <c r="Z14" s="44"/>
      <c r="AA14" s="44"/>
      <c r="AB14" s="45" t="s">
        <v>93</v>
      </c>
      <c r="AD14" s="43"/>
      <c r="AE14" s="41"/>
      <c r="AF14" s="41"/>
      <c r="AG14" s="44"/>
      <c r="AH14" s="44"/>
      <c r="AI14" s="45" t="s">
        <v>93</v>
      </c>
      <c r="AK14" s="43"/>
      <c r="AL14" s="41"/>
      <c r="AM14" s="41"/>
      <c r="AN14" s="44"/>
      <c r="AO14" s="44"/>
      <c r="AP14" s="45" t="s">
        <v>93</v>
      </c>
    </row>
    <row r="15" spans="2:42" ht="17.100000000000001" customHeight="1" thickBot="1" x14ac:dyDescent="0.35">
      <c r="C15" s="9"/>
      <c r="I15" s="49"/>
      <c r="J15" s="47"/>
      <c r="K15" s="47"/>
      <c r="L15" s="47"/>
      <c r="M15" s="47"/>
      <c r="N15" s="50">
        <f>I13+J13+K13+L13+M13+N13+I15+J15+K15+L15+M15</f>
        <v>0</v>
      </c>
      <c r="P15" s="49"/>
      <c r="Q15" s="47"/>
      <c r="R15" s="47"/>
      <c r="S15" s="47"/>
      <c r="T15" s="47"/>
      <c r="U15" s="50">
        <f>P13+Q13+R13+S13+T13+U13+P15+Q15+R15+S15+T15</f>
        <v>0</v>
      </c>
      <c r="W15" s="49"/>
      <c r="X15" s="47"/>
      <c r="Y15" s="47"/>
      <c r="Z15" s="47"/>
      <c r="AA15" s="47"/>
      <c r="AB15" s="50">
        <f>W13+X13+Y13+Z13+AA13+AB13+W15+X15+Y15+Z15+AA15</f>
        <v>0</v>
      </c>
      <c r="AD15" s="49"/>
      <c r="AE15" s="47"/>
      <c r="AF15" s="47"/>
      <c r="AG15" s="47"/>
      <c r="AH15" s="47"/>
      <c r="AI15" s="50">
        <f>AD13+AE13+AF13+AG13+AH13+AI13+AD15+AE15+AF15+AG15+AH15</f>
        <v>0</v>
      </c>
      <c r="AK15" s="49"/>
      <c r="AL15" s="47"/>
      <c r="AM15" s="47"/>
      <c r="AN15" s="47"/>
      <c r="AO15" s="47"/>
      <c r="AP15" s="50">
        <f>AK13+AL13+AM13+AN13+AO13+AP13+AK15+AL15+AM15+AN15+AO15</f>
        <v>0</v>
      </c>
    </row>
    <row r="16" spans="2:42" ht="30" customHeight="1" thickBot="1" x14ac:dyDescent="0.35">
      <c r="C16" s="9"/>
    </row>
    <row r="17" spans="2:42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/>
      </c>
      <c r="N17" s="62"/>
      <c r="P17" s="14" t="s">
        <v>17</v>
      </c>
      <c r="Q17" s="90" t="s">
        <v>6</v>
      </c>
      <c r="R17" s="91"/>
      <c r="S17" s="33" t="s">
        <v>59</v>
      </c>
      <c r="T17" s="92" t="str">
        <f>RIGHT(C7, 1)</f>
        <v/>
      </c>
      <c r="U17" s="62"/>
      <c r="W17" s="14" t="s">
        <v>17</v>
      </c>
      <c r="X17" s="90" t="s">
        <v>6</v>
      </c>
      <c r="Y17" s="91"/>
      <c r="Z17" s="33" t="s">
        <v>59</v>
      </c>
      <c r="AA17" s="92" t="str">
        <f>RIGHT(C8, 1)</f>
        <v/>
      </c>
      <c r="AB17" s="62"/>
      <c r="AD17" s="14" t="s">
        <v>17</v>
      </c>
      <c r="AE17" s="90" t="s">
        <v>6</v>
      </c>
      <c r="AF17" s="91"/>
      <c r="AG17" s="33" t="s">
        <v>59</v>
      </c>
      <c r="AH17" s="92" t="str">
        <f>RIGHT(C9, 1)</f>
        <v/>
      </c>
      <c r="AI17" s="62"/>
      <c r="AK17" s="14" t="s">
        <v>17</v>
      </c>
      <c r="AL17" s="90" t="s">
        <v>6</v>
      </c>
      <c r="AM17" s="91"/>
      <c r="AN17" s="33" t="s">
        <v>59</v>
      </c>
      <c r="AO17" s="92" t="str">
        <f>RIGHT(C10, 1)</f>
        <v/>
      </c>
      <c r="AP17" s="62"/>
    </row>
    <row r="18" spans="2:42" x14ac:dyDescent="0.3">
      <c r="B18" s="30" t="s">
        <v>19</v>
      </c>
      <c r="C18" s="93" t="str">
        <f>C2 &amp; "(이동)"</f>
        <v>(이동)</v>
      </c>
      <c r="D18" s="94"/>
      <c r="E18" s="94"/>
      <c r="F18" s="94"/>
      <c r="G18" s="95"/>
      <c r="I18" s="10" t="s">
        <v>19</v>
      </c>
      <c r="J18" s="81">
        <f>E6</f>
        <v>0</v>
      </c>
      <c r="K18" s="82"/>
      <c r="L18" s="82"/>
      <c r="M18" s="82"/>
      <c r="N18" s="83"/>
      <c r="P18" s="10" t="s">
        <v>19</v>
      </c>
      <c r="Q18" s="81">
        <f>E7</f>
        <v>0</v>
      </c>
      <c r="R18" s="82"/>
      <c r="S18" s="82"/>
      <c r="T18" s="82"/>
      <c r="U18" s="83"/>
      <c r="W18" s="10" t="s">
        <v>19</v>
      </c>
      <c r="X18" s="81">
        <f>E8</f>
        <v>0</v>
      </c>
      <c r="Y18" s="82"/>
      <c r="Z18" s="82"/>
      <c r="AA18" s="82"/>
      <c r="AB18" s="83"/>
      <c r="AD18" s="10" t="s">
        <v>19</v>
      </c>
      <c r="AE18" s="81">
        <f>E9</f>
        <v>0</v>
      </c>
      <c r="AF18" s="82"/>
      <c r="AG18" s="82"/>
      <c r="AH18" s="82"/>
      <c r="AI18" s="83"/>
      <c r="AK18" s="10" t="s">
        <v>19</v>
      </c>
      <c r="AL18" s="81">
        <f>E10</f>
        <v>0</v>
      </c>
      <c r="AM18" s="82"/>
      <c r="AN18" s="82"/>
      <c r="AO18" s="82"/>
      <c r="AP18" s="83"/>
    </row>
    <row r="19" spans="2:42" ht="249.95" customHeight="1" x14ac:dyDescent="0.3">
      <c r="B19" s="10" t="s">
        <v>10</v>
      </c>
      <c r="C19" s="70"/>
      <c r="D19" s="70"/>
      <c r="E19" s="70"/>
      <c r="F19" s="70"/>
      <c r="G19" s="71"/>
      <c r="I19" s="10" t="s">
        <v>10</v>
      </c>
      <c r="J19" s="70"/>
      <c r="K19" s="70"/>
      <c r="L19" s="70"/>
      <c r="M19" s="70"/>
      <c r="N19" s="71"/>
      <c r="P19" s="10" t="s">
        <v>10</v>
      </c>
      <c r="Q19" s="70"/>
      <c r="R19" s="70"/>
      <c r="S19" s="70"/>
      <c r="T19" s="70"/>
      <c r="U19" s="71"/>
      <c r="W19" s="10" t="s">
        <v>10</v>
      </c>
      <c r="X19" s="70"/>
      <c r="Y19" s="70"/>
      <c r="Z19" s="70"/>
      <c r="AA19" s="70"/>
      <c r="AB19" s="71"/>
      <c r="AD19" s="10" t="s">
        <v>10</v>
      </c>
      <c r="AE19" s="70"/>
      <c r="AF19" s="70"/>
      <c r="AG19" s="70"/>
      <c r="AH19" s="70"/>
      <c r="AI19" s="71"/>
      <c r="AK19" s="10" t="s">
        <v>10</v>
      </c>
      <c r="AL19" s="70"/>
      <c r="AM19" s="70"/>
      <c r="AN19" s="70"/>
      <c r="AO19" s="70"/>
      <c r="AP19" s="71"/>
    </row>
    <row r="20" spans="2:42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/>
      <c r="K20" s="99"/>
      <c r="L20" s="99"/>
      <c r="M20" s="99"/>
      <c r="N20" s="100"/>
      <c r="P20" s="10" t="s">
        <v>7</v>
      </c>
      <c r="Q20" s="101"/>
      <c r="R20" s="99"/>
      <c r="S20" s="99"/>
      <c r="T20" s="99"/>
      <c r="U20" s="100"/>
      <c r="W20" s="10" t="s">
        <v>7</v>
      </c>
      <c r="X20" s="101"/>
      <c r="Y20" s="99"/>
      <c r="Z20" s="99"/>
      <c r="AA20" s="99"/>
      <c r="AB20" s="100"/>
      <c r="AD20" s="10" t="s">
        <v>7</v>
      </c>
      <c r="AE20" s="101"/>
      <c r="AF20" s="99"/>
      <c r="AG20" s="99"/>
      <c r="AH20" s="99"/>
      <c r="AI20" s="100"/>
      <c r="AK20" s="10" t="s">
        <v>7</v>
      </c>
      <c r="AL20" s="101"/>
      <c r="AM20" s="99"/>
      <c r="AN20" s="99"/>
      <c r="AO20" s="99"/>
      <c r="AP20" s="100"/>
    </row>
    <row r="21" spans="2:42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1">
        <v>#VALUE!</v>
      </c>
      <c r="K21" s="88"/>
      <c r="L21" s="88"/>
      <c r="M21" s="88"/>
      <c r="N21" s="89"/>
      <c r="P21" s="34" t="s">
        <v>4</v>
      </c>
      <c r="Q21" s="88" t="e" vm="1">
        <v>#VALUE!</v>
      </c>
      <c r="R21" s="88"/>
      <c r="S21" s="88"/>
      <c r="T21" s="88"/>
      <c r="U21" s="89"/>
      <c r="W21" s="34" t="s">
        <v>4</v>
      </c>
      <c r="X21" s="88" t="e" vm="1">
        <v>#VALUE!</v>
      </c>
      <c r="Y21" s="88"/>
      <c r="Z21" s="88"/>
      <c r="AA21" s="88"/>
      <c r="AB21" s="89"/>
      <c r="AD21" s="34" t="s">
        <v>4</v>
      </c>
      <c r="AE21" s="88" t="e" vm="1">
        <v>#VALUE!</v>
      </c>
      <c r="AF21" s="88"/>
      <c r="AG21" s="88"/>
      <c r="AH21" s="88"/>
      <c r="AI21" s="89"/>
      <c r="AK21" s="34" t="s">
        <v>4</v>
      </c>
      <c r="AL21" s="88" t="e" vm="1">
        <v>#VALUE!</v>
      </c>
      <c r="AM21" s="88"/>
      <c r="AN21" s="88"/>
      <c r="AO21" s="88"/>
      <c r="AP21" s="89"/>
    </row>
    <row r="22" spans="2:42" ht="30" customHeight="1" thickBot="1" x14ac:dyDescent="0.35">
      <c r="C22" s="9"/>
    </row>
    <row r="23" spans="2:42" x14ac:dyDescent="0.3">
      <c r="B23" s="14" t="s">
        <v>19</v>
      </c>
      <c r="C23" s="72"/>
      <c r="D23" s="72"/>
      <c r="E23" s="72"/>
      <c r="F23" s="72"/>
      <c r="G23" s="73"/>
    </row>
    <row r="24" spans="2:42" x14ac:dyDescent="0.3">
      <c r="B24" s="10" t="s">
        <v>16</v>
      </c>
      <c r="C24" s="12">
        <f>C3</f>
        <v>0</v>
      </c>
      <c r="D24" s="13" t="s">
        <v>14</v>
      </c>
      <c r="E24" s="12">
        <f>E3</f>
        <v>0</v>
      </c>
      <c r="F24" s="13" t="s">
        <v>12</v>
      </c>
      <c r="G24" s="11">
        <f>G3</f>
        <v>0</v>
      </c>
    </row>
    <row r="25" spans="2:42" ht="249.95" customHeight="1" x14ac:dyDescent="0.3">
      <c r="B25" s="10" t="s">
        <v>10</v>
      </c>
      <c r="C25" s="70"/>
      <c r="D25" s="70"/>
      <c r="E25" s="70"/>
      <c r="F25" s="70"/>
      <c r="G25" s="71"/>
      <c r="I25" s="4"/>
    </row>
    <row r="26" spans="2:42" ht="17.25" thickBot="1" x14ac:dyDescent="0.35">
      <c r="B26" s="10" t="s">
        <v>9</v>
      </c>
      <c r="C26" s="74"/>
      <c r="D26" s="74"/>
      <c r="E26" s="13" t="s">
        <v>8</v>
      </c>
      <c r="F26" s="74"/>
      <c r="G26" s="75"/>
      <c r="I26" s="4"/>
      <c r="J26" s="31"/>
      <c r="K26" s="31"/>
      <c r="L26" s="31"/>
      <c r="M26" s="31"/>
      <c r="N26" s="31"/>
    </row>
    <row r="27" spans="2:42" x14ac:dyDescent="0.3">
      <c r="B27" s="76" t="s">
        <v>6</v>
      </c>
      <c r="C27" s="79"/>
      <c r="D27" s="80"/>
      <c r="E27" s="70"/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42" ht="17.25" thickBot="1" x14ac:dyDescent="0.35">
      <c r="B28" s="77"/>
      <c r="C28" s="79"/>
      <c r="D28" s="80"/>
      <c r="E28" s="70"/>
      <c r="F28" s="70"/>
      <c r="G28" s="71"/>
      <c r="I28" s="3">
        <f>C26+F26</f>
        <v>0</v>
      </c>
      <c r="J28" s="2">
        <f>SUBTOTAL(3,C27:D31)</f>
        <v>0</v>
      </c>
      <c r="K28" s="2" t="e">
        <f>CHOOSE(MATCH(E24, {"R1","R2","H","M","L"}, 0), 4, 5, 12, 8, 6)</f>
        <v>#N/A</v>
      </c>
      <c r="L28" s="1" t="e">
        <f>K28-I28-J28</f>
        <v>#N/A</v>
      </c>
      <c r="M28" s="32"/>
      <c r="N28" s="32"/>
    </row>
    <row r="29" spans="2:42" x14ac:dyDescent="0.3">
      <c r="B29" s="77"/>
      <c r="C29" s="79"/>
      <c r="D29" s="80"/>
      <c r="E29" s="81"/>
      <c r="F29" s="82"/>
      <c r="G29" s="83"/>
      <c r="J29" s="32"/>
      <c r="K29" s="32"/>
      <c r="L29" s="32"/>
      <c r="M29" s="32"/>
      <c r="N29" s="32"/>
    </row>
    <row r="30" spans="2:42" x14ac:dyDescent="0.3">
      <c r="B30" s="77"/>
      <c r="C30" s="79"/>
      <c r="D30" s="80"/>
      <c r="E30" s="81"/>
      <c r="F30" s="82"/>
      <c r="G30" s="83"/>
      <c r="J30" s="32"/>
      <c r="K30" s="32"/>
      <c r="L30" s="32"/>
      <c r="M30" s="32"/>
      <c r="N30" s="32"/>
    </row>
    <row r="31" spans="2:42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42" ht="30" customHeight="1" thickBot="1" x14ac:dyDescent="0.35">
      <c r="C32" s="9"/>
    </row>
    <row r="33" spans="2:42" ht="17.100000000000001" customHeight="1" x14ac:dyDescent="0.3">
      <c r="C33" s="9"/>
      <c r="I33" s="43"/>
      <c r="J33" s="41"/>
      <c r="K33" s="41"/>
      <c r="L33" s="41"/>
      <c r="M33" s="44"/>
      <c r="N33" s="45"/>
      <c r="P33" s="43"/>
      <c r="Q33" s="41"/>
      <c r="R33" s="41"/>
      <c r="S33" s="41"/>
      <c r="T33" s="44"/>
      <c r="U33" s="45"/>
      <c r="W33" s="43"/>
      <c r="X33" s="41"/>
      <c r="Y33" s="41"/>
      <c r="Z33" s="41"/>
      <c r="AA33" s="44"/>
      <c r="AB33" s="45"/>
      <c r="AD33" s="43"/>
      <c r="AE33" s="41"/>
      <c r="AF33" s="41"/>
      <c r="AG33" s="41"/>
      <c r="AH33" s="44"/>
      <c r="AI33" s="45"/>
      <c r="AK33" s="43"/>
      <c r="AL33" s="41"/>
      <c r="AM33" s="41"/>
      <c r="AN33" s="41"/>
      <c r="AO33" s="44"/>
      <c r="AP33" s="45"/>
    </row>
    <row r="34" spans="2:42" ht="17.100000000000001" customHeight="1" thickBot="1" x14ac:dyDescent="0.35">
      <c r="C34" s="9"/>
      <c r="I34" s="46"/>
      <c r="J34" s="42"/>
      <c r="K34" s="42"/>
      <c r="L34" s="42"/>
      <c r="M34" s="47"/>
      <c r="N34" s="48"/>
      <c r="P34" s="46"/>
      <c r="Q34" s="42"/>
      <c r="R34" s="42"/>
      <c r="S34" s="42"/>
      <c r="T34" s="47"/>
      <c r="U34" s="48"/>
      <c r="W34" s="46"/>
      <c r="X34" s="42"/>
      <c r="Y34" s="42"/>
      <c r="Z34" s="42"/>
      <c r="AA34" s="47"/>
      <c r="AB34" s="48"/>
      <c r="AD34" s="46"/>
      <c r="AE34" s="42"/>
      <c r="AF34" s="42"/>
      <c r="AG34" s="42"/>
      <c r="AH34" s="47"/>
      <c r="AI34" s="48"/>
      <c r="AK34" s="46"/>
      <c r="AL34" s="42"/>
      <c r="AM34" s="42"/>
      <c r="AN34" s="42"/>
      <c r="AO34" s="47"/>
      <c r="AP34" s="48"/>
    </row>
    <row r="35" spans="2:42" ht="17.100000000000001" customHeight="1" x14ac:dyDescent="0.3">
      <c r="C35" s="9"/>
      <c r="I35" s="43"/>
      <c r="J35" s="41"/>
      <c r="K35" s="41"/>
      <c r="L35" s="44"/>
      <c r="M35" s="44"/>
      <c r="N35" s="45" t="s">
        <v>93</v>
      </c>
      <c r="P35" s="43"/>
      <c r="Q35" s="41"/>
      <c r="R35" s="41"/>
      <c r="S35" s="44"/>
      <c r="T35" s="44"/>
      <c r="U35" s="45" t="s">
        <v>93</v>
      </c>
      <c r="W35" s="43"/>
      <c r="X35" s="41"/>
      <c r="Y35" s="41"/>
      <c r="Z35" s="44"/>
      <c r="AA35" s="44"/>
      <c r="AB35" s="45" t="s">
        <v>93</v>
      </c>
      <c r="AD35" s="43"/>
      <c r="AE35" s="41"/>
      <c r="AF35" s="41"/>
      <c r="AG35" s="44"/>
      <c r="AH35" s="44"/>
      <c r="AI35" s="45" t="s">
        <v>93</v>
      </c>
      <c r="AK35" s="43"/>
      <c r="AL35" s="41"/>
      <c r="AM35" s="41"/>
      <c r="AN35" s="44"/>
      <c r="AO35" s="44"/>
      <c r="AP35" s="45" t="s">
        <v>93</v>
      </c>
    </row>
    <row r="36" spans="2:42" ht="17.100000000000001" customHeight="1" thickBot="1" x14ac:dyDescent="0.35">
      <c r="C36" s="9"/>
      <c r="I36" s="49"/>
      <c r="J36" s="47"/>
      <c r="K36" s="47"/>
      <c r="L36" s="47"/>
      <c r="M36" s="47"/>
      <c r="N36" s="50">
        <f>I34+J34+K34+L34+M34+N34+I36+J36+K36+L36+M36</f>
        <v>0</v>
      </c>
      <c r="P36" s="49"/>
      <c r="Q36" s="47"/>
      <c r="R36" s="47"/>
      <c r="S36" s="47"/>
      <c r="T36" s="47"/>
      <c r="U36" s="50">
        <f>P34+Q34+R34+S34+T34+U34+P36+Q36+R36+S36+T36</f>
        <v>0</v>
      </c>
      <c r="W36" s="49"/>
      <c r="X36" s="47"/>
      <c r="Y36" s="47"/>
      <c r="Z36" s="47"/>
      <c r="AA36" s="47"/>
      <c r="AB36" s="50">
        <f>W34+X34+Y34+Z34+AA34+AB34+W36+X36+Y36+Z36+AA36</f>
        <v>0</v>
      </c>
      <c r="AD36" s="49"/>
      <c r="AE36" s="47"/>
      <c r="AF36" s="47"/>
      <c r="AG36" s="47"/>
      <c r="AH36" s="47"/>
      <c r="AI36" s="50">
        <f>AD34+AE34+AF34+AG34+AH34+AI34+AD36+AE36+AF36+AG36+AH36</f>
        <v>0</v>
      </c>
      <c r="AK36" s="49"/>
      <c r="AL36" s="47"/>
      <c r="AM36" s="47"/>
      <c r="AN36" s="47"/>
      <c r="AO36" s="47"/>
      <c r="AP36" s="50">
        <f>AK34+AL34+AM34+AN34+AO34+AP34+AK36+AL36+AM36+AN36+AO36</f>
        <v>0</v>
      </c>
    </row>
    <row r="37" spans="2:42" ht="30" customHeight="1" thickBot="1" x14ac:dyDescent="0.35">
      <c r="C37" s="9"/>
    </row>
    <row r="38" spans="2:42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/>
      </c>
      <c r="N38" s="62"/>
      <c r="P38" s="14" t="s">
        <v>17</v>
      </c>
      <c r="Q38" s="90" t="s">
        <v>6</v>
      </c>
      <c r="R38" s="91"/>
      <c r="S38" s="33" t="s">
        <v>59</v>
      </c>
      <c r="T38" s="92" t="str">
        <f>RIGHT(C28, 1)</f>
        <v/>
      </c>
      <c r="U38" s="62"/>
      <c r="W38" s="14" t="s">
        <v>17</v>
      </c>
      <c r="X38" s="90" t="s">
        <v>6</v>
      </c>
      <c r="Y38" s="91"/>
      <c r="Z38" s="33" t="s">
        <v>59</v>
      </c>
      <c r="AA38" s="92" t="str">
        <f>RIGHT(C29, 1)</f>
        <v/>
      </c>
      <c r="AB38" s="62"/>
      <c r="AD38" s="14" t="s">
        <v>17</v>
      </c>
      <c r="AE38" s="90" t="s">
        <v>6</v>
      </c>
      <c r="AF38" s="91"/>
      <c r="AG38" s="33" t="s">
        <v>59</v>
      </c>
      <c r="AH38" s="92" t="str">
        <f>RIGHT(C30, 1)</f>
        <v/>
      </c>
      <c r="AI38" s="62"/>
      <c r="AK38" s="14" t="s">
        <v>17</v>
      </c>
      <c r="AL38" s="90" t="s">
        <v>6</v>
      </c>
      <c r="AM38" s="91"/>
      <c r="AN38" s="33" t="s">
        <v>59</v>
      </c>
      <c r="AO38" s="92" t="str">
        <f>RIGHT(C31, 1)</f>
        <v/>
      </c>
      <c r="AP38" s="62"/>
    </row>
    <row r="39" spans="2:42" x14ac:dyDescent="0.3">
      <c r="B39" s="30" t="s">
        <v>19</v>
      </c>
      <c r="C39" s="93" t="str">
        <f>C23 &amp; "(이동)"</f>
        <v>(이동)</v>
      </c>
      <c r="D39" s="94"/>
      <c r="E39" s="94"/>
      <c r="F39" s="94"/>
      <c r="G39" s="95"/>
      <c r="I39" s="10" t="s">
        <v>19</v>
      </c>
      <c r="J39" s="81">
        <f>E27</f>
        <v>0</v>
      </c>
      <c r="K39" s="82"/>
      <c r="L39" s="82"/>
      <c r="M39" s="82"/>
      <c r="N39" s="83"/>
      <c r="P39" s="10" t="s">
        <v>19</v>
      </c>
      <c r="Q39" s="81">
        <f>E28</f>
        <v>0</v>
      </c>
      <c r="R39" s="82"/>
      <c r="S39" s="82"/>
      <c r="T39" s="82"/>
      <c r="U39" s="83"/>
      <c r="W39" s="10" t="s">
        <v>19</v>
      </c>
      <c r="X39" s="81">
        <f>E29</f>
        <v>0</v>
      </c>
      <c r="Y39" s="82"/>
      <c r="Z39" s="82"/>
      <c r="AA39" s="82"/>
      <c r="AB39" s="83"/>
      <c r="AD39" s="10" t="s">
        <v>19</v>
      </c>
      <c r="AE39" s="81">
        <f>E30</f>
        <v>0</v>
      </c>
      <c r="AF39" s="82"/>
      <c r="AG39" s="82"/>
      <c r="AH39" s="82"/>
      <c r="AI39" s="83"/>
      <c r="AK39" s="10" t="s">
        <v>19</v>
      </c>
      <c r="AL39" s="81">
        <f>E31</f>
        <v>0</v>
      </c>
      <c r="AM39" s="82"/>
      <c r="AN39" s="82"/>
      <c r="AO39" s="82"/>
      <c r="AP39" s="83"/>
    </row>
    <row r="40" spans="2:42" ht="249.95" customHeight="1" x14ac:dyDescent="0.3">
      <c r="B40" s="10" t="s">
        <v>10</v>
      </c>
      <c r="C40" s="70"/>
      <c r="D40" s="70"/>
      <c r="E40" s="70"/>
      <c r="F40" s="70"/>
      <c r="G40" s="71"/>
      <c r="I40" s="10" t="s">
        <v>10</v>
      </c>
      <c r="J40" s="70"/>
      <c r="K40" s="70"/>
      <c r="L40" s="70"/>
      <c r="M40" s="70"/>
      <c r="N40" s="71"/>
      <c r="P40" s="10" t="s">
        <v>10</v>
      </c>
      <c r="Q40" s="70"/>
      <c r="R40" s="70"/>
      <c r="S40" s="70"/>
      <c r="T40" s="70"/>
      <c r="U40" s="71"/>
      <c r="W40" s="10" t="s">
        <v>10</v>
      </c>
      <c r="X40" s="70"/>
      <c r="Y40" s="70"/>
      <c r="Z40" s="70"/>
      <c r="AA40" s="70"/>
      <c r="AB40" s="71"/>
      <c r="AD40" s="10" t="s">
        <v>10</v>
      </c>
      <c r="AE40" s="70"/>
      <c r="AF40" s="70"/>
      <c r="AG40" s="70"/>
      <c r="AH40" s="70"/>
      <c r="AI40" s="71"/>
      <c r="AK40" s="10" t="s">
        <v>10</v>
      </c>
      <c r="AL40" s="70"/>
      <c r="AM40" s="70"/>
      <c r="AN40" s="70"/>
      <c r="AO40" s="70"/>
      <c r="AP40" s="71"/>
    </row>
    <row r="41" spans="2:42" ht="53.2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/>
      <c r="K41" s="99"/>
      <c r="L41" s="99"/>
      <c r="M41" s="99"/>
      <c r="N41" s="100"/>
      <c r="P41" s="10" t="s">
        <v>7</v>
      </c>
      <c r="Q41" s="101"/>
      <c r="R41" s="99"/>
      <c r="S41" s="99"/>
      <c r="T41" s="99"/>
      <c r="U41" s="100"/>
      <c r="W41" s="10" t="s">
        <v>7</v>
      </c>
      <c r="X41" s="101"/>
      <c r="Y41" s="99"/>
      <c r="Z41" s="99"/>
      <c r="AA41" s="99"/>
      <c r="AB41" s="100"/>
      <c r="AD41" s="10" t="s">
        <v>7</v>
      </c>
      <c r="AE41" s="101"/>
      <c r="AF41" s="99"/>
      <c r="AG41" s="99"/>
      <c r="AH41" s="99"/>
      <c r="AI41" s="100"/>
      <c r="AK41" s="10" t="s">
        <v>7</v>
      </c>
      <c r="AL41" s="101"/>
      <c r="AM41" s="99"/>
      <c r="AN41" s="99"/>
      <c r="AO41" s="99"/>
      <c r="AP41" s="100"/>
    </row>
    <row r="42" spans="2:42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4" t="s">
        <v>4</v>
      </c>
      <c r="Q42" s="88" t="e" vm="1">
        <v>#VALUE!</v>
      </c>
      <c r="R42" s="88"/>
      <c r="S42" s="88"/>
      <c r="T42" s="88"/>
      <c r="U42" s="89"/>
      <c r="W42" s="34" t="s">
        <v>4</v>
      </c>
      <c r="X42" s="88" t="e" vm="1">
        <v>#VALUE!</v>
      </c>
      <c r="Y42" s="88"/>
      <c r="Z42" s="88"/>
      <c r="AA42" s="88"/>
      <c r="AB42" s="89"/>
      <c r="AD42" s="34" t="s">
        <v>4</v>
      </c>
      <c r="AE42" s="88" t="e" vm="1">
        <v>#VALUE!</v>
      </c>
      <c r="AF42" s="88"/>
      <c r="AG42" s="88"/>
      <c r="AH42" s="88"/>
      <c r="AI42" s="89"/>
      <c r="AK42" s="34" t="s">
        <v>4</v>
      </c>
      <c r="AL42" s="88" t="e" vm="1">
        <v>#VALUE!</v>
      </c>
      <c r="AM42" s="88"/>
      <c r="AN42" s="88"/>
      <c r="AO42" s="88"/>
      <c r="AP42" s="89"/>
    </row>
    <row r="43" spans="2:42" ht="30" customHeight="1" thickBot="1" x14ac:dyDescent="0.35"/>
    <row r="44" spans="2:42" x14ac:dyDescent="0.3">
      <c r="B44" s="14" t="s">
        <v>19</v>
      </c>
      <c r="C44" s="72"/>
      <c r="D44" s="72"/>
      <c r="E44" s="72"/>
      <c r="F44" s="72"/>
      <c r="G44" s="73"/>
    </row>
    <row r="45" spans="2:42" x14ac:dyDescent="0.3">
      <c r="B45" s="10" t="s">
        <v>16</v>
      </c>
      <c r="C45" s="12">
        <f>C3</f>
        <v>0</v>
      </c>
      <c r="D45" s="13" t="s">
        <v>14</v>
      </c>
      <c r="E45" s="12">
        <f>E3</f>
        <v>0</v>
      </c>
      <c r="F45" s="13" t="s">
        <v>12</v>
      </c>
      <c r="G45" s="11">
        <f>G3</f>
        <v>0</v>
      </c>
    </row>
    <row r="46" spans="2:42" ht="249.95" customHeight="1" x14ac:dyDescent="0.3">
      <c r="B46" s="10" t="s">
        <v>10</v>
      </c>
      <c r="C46" s="70"/>
      <c r="D46" s="70"/>
      <c r="E46" s="70"/>
      <c r="F46" s="70"/>
      <c r="G46" s="71"/>
      <c r="I46" s="4"/>
    </row>
    <row r="47" spans="2:42" ht="17.25" thickBot="1" x14ac:dyDescent="0.35">
      <c r="B47" s="10" t="s">
        <v>9</v>
      </c>
      <c r="C47" s="74"/>
      <c r="D47" s="74"/>
      <c r="E47" s="13" t="s">
        <v>8</v>
      </c>
      <c r="F47" s="74"/>
      <c r="G47" s="75"/>
      <c r="I47" s="4"/>
      <c r="J47" s="31"/>
      <c r="K47" s="31"/>
      <c r="L47" s="31"/>
      <c r="M47" s="31"/>
      <c r="N47" s="31"/>
    </row>
    <row r="48" spans="2:42" x14ac:dyDescent="0.3">
      <c r="B48" s="76" t="s">
        <v>6</v>
      </c>
      <c r="C48" s="79"/>
      <c r="D48" s="80"/>
      <c r="E48" s="81"/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42" ht="17.25" thickBot="1" x14ac:dyDescent="0.35">
      <c r="B49" s="77"/>
      <c r="C49" s="79"/>
      <c r="D49" s="80"/>
      <c r="E49" s="81"/>
      <c r="F49" s="82"/>
      <c r="G49" s="83"/>
      <c r="I49" s="3">
        <f>C47+F47</f>
        <v>0</v>
      </c>
      <c r="J49" s="2">
        <f>SUBTOTAL(3,C48:D52)</f>
        <v>0</v>
      </c>
      <c r="K49" s="2" t="e">
        <f>CHOOSE(MATCH(E45, {"R1","R2","H","M","L"}, 0), 4, 5, 12, 8, 6)</f>
        <v>#N/A</v>
      </c>
      <c r="L49" s="1" t="e">
        <f>K49-I49-J49</f>
        <v>#N/A</v>
      </c>
      <c r="M49" s="32"/>
      <c r="N49" s="32"/>
    </row>
    <row r="50" spans="2:42" x14ac:dyDescent="0.3">
      <c r="B50" s="77"/>
      <c r="C50" s="79"/>
      <c r="D50" s="80"/>
      <c r="E50" s="81"/>
      <c r="F50" s="82"/>
      <c r="G50" s="83"/>
      <c r="J50" s="32"/>
      <c r="K50" s="32"/>
      <c r="L50" s="32"/>
      <c r="M50" s="32"/>
      <c r="N50" s="32"/>
    </row>
    <row r="51" spans="2:42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42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42" ht="30" customHeight="1" thickBot="1" x14ac:dyDescent="0.35">
      <c r="C53" s="9"/>
    </row>
    <row r="54" spans="2:42" ht="17.100000000000001" customHeight="1" x14ac:dyDescent="0.3">
      <c r="C54" s="9"/>
      <c r="I54" s="43"/>
      <c r="J54" s="41"/>
      <c r="K54" s="41"/>
      <c r="L54" s="41"/>
      <c r="M54" s="44"/>
      <c r="N54" s="45"/>
      <c r="P54" s="43"/>
      <c r="Q54" s="41"/>
      <c r="R54" s="41"/>
      <c r="S54" s="41"/>
      <c r="T54" s="44"/>
      <c r="U54" s="45"/>
      <c r="W54" s="43"/>
      <c r="X54" s="41"/>
      <c r="Y54" s="41"/>
      <c r="Z54" s="41"/>
      <c r="AA54" s="44"/>
      <c r="AB54" s="45"/>
      <c r="AD54" s="43"/>
      <c r="AE54" s="41"/>
      <c r="AF54" s="41"/>
      <c r="AG54" s="41"/>
      <c r="AH54" s="44"/>
      <c r="AI54" s="45"/>
      <c r="AK54" s="43"/>
      <c r="AL54" s="41"/>
      <c r="AM54" s="41"/>
      <c r="AN54" s="41"/>
      <c r="AO54" s="44"/>
      <c r="AP54" s="45"/>
    </row>
    <row r="55" spans="2:42" ht="17.100000000000001" customHeight="1" thickBot="1" x14ac:dyDescent="0.35">
      <c r="C55" s="9"/>
      <c r="I55" s="46"/>
      <c r="J55" s="42"/>
      <c r="K55" s="42"/>
      <c r="L55" s="42"/>
      <c r="M55" s="47"/>
      <c r="N55" s="48"/>
      <c r="P55" s="46"/>
      <c r="Q55" s="42"/>
      <c r="R55" s="42"/>
      <c r="S55" s="42"/>
      <c r="T55" s="47"/>
      <c r="U55" s="48"/>
      <c r="W55" s="46"/>
      <c r="X55" s="42"/>
      <c r="Y55" s="42"/>
      <c r="Z55" s="42"/>
      <c r="AA55" s="47"/>
      <c r="AB55" s="48"/>
      <c r="AD55" s="46"/>
      <c r="AE55" s="42"/>
      <c r="AF55" s="42"/>
      <c r="AG55" s="42"/>
      <c r="AH55" s="47"/>
      <c r="AI55" s="48"/>
      <c r="AK55" s="46"/>
      <c r="AL55" s="42"/>
      <c r="AM55" s="42"/>
      <c r="AN55" s="42"/>
      <c r="AO55" s="47"/>
      <c r="AP55" s="48"/>
    </row>
    <row r="56" spans="2:42" ht="17.100000000000001" customHeight="1" x14ac:dyDescent="0.3">
      <c r="C56" s="9"/>
      <c r="I56" s="43"/>
      <c r="J56" s="41"/>
      <c r="K56" s="41"/>
      <c r="L56" s="44"/>
      <c r="M56" s="44"/>
      <c r="N56" s="45" t="s">
        <v>93</v>
      </c>
      <c r="P56" s="43"/>
      <c r="Q56" s="41"/>
      <c r="R56" s="41"/>
      <c r="S56" s="44"/>
      <c r="T56" s="44"/>
      <c r="U56" s="45" t="s">
        <v>93</v>
      </c>
      <c r="W56" s="43"/>
      <c r="X56" s="41"/>
      <c r="Y56" s="41"/>
      <c r="Z56" s="44"/>
      <c r="AA56" s="44"/>
      <c r="AB56" s="45" t="s">
        <v>93</v>
      </c>
      <c r="AD56" s="43"/>
      <c r="AE56" s="41"/>
      <c r="AF56" s="41"/>
      <c r="AG56" s="44"/>
      <c r="AH56" s="44"/>
      <c r="AI56" s="45" t="s">
        <v>93</v>
      </c>
      <c r="AK56" s="43"/>
      <c r="AL56" s="41"/>
      <c r="AM56" s="41"/>
      <c r="AN56" s="44"/>
      <c r="AO56" s="44"/>
      <c r="AP56" s="45" t="s">
        <v>93</v>
      </c>
    </row>
    <row r="57" spans="2:42" ht="17.100000000000001" customHeight="1" thickBot="1" x14ac:dyDescent="0.35">
      <c r="C57" s="9"/>
      <c r="I57" s="49"/>
      <c r="J57" s="47"/>
      <c r="K57" s="47"/>
      <c r="L57" s="47"/>
      <c r="M57" s="47"/>
      <c r="N57" s="50">
        <f>I55+J55+K55+L55+M55+N55+I57+J57+K57+L57+M57</f>
        <v>0</v>
      </c>
      <c r="P57" s="49"/>
      <c r="Q57" s="47"/>
      <c r="R57" s="47"/>
      <c r="S57" s="47"/>
      <c r="T57" s="47"/>
      <c r="U57" s="50">
        <f>P55+Q55+R55+S55+T55+U55+P57+Q57+R57+S57+T57</f>
        <v>0</v>
      </c>
      <c r="W57" s="49"/>
      <c r="X57" s="47"/>
      <c r="Y57" s="47"/>
      <c r="Z57" s="47"/>
      <c r="AA57" s="47"/>
      <c r="AB57" s="50">
        <f>W55+X55+Y55+Z55+AA55+AB55+W57+X57+Y57+Z57+AA57</f>
        <v>0</v>
      </c>
      <c r="AD57" s="49"/>
      <c r="AE57" s="47"/>
      <c r="AF57" s="47"/>
      <c r="AG57" s="47"/>
      <c r="AH57" s="47"/>
      <c r="AI57" s="50">
        <f>AD55+AE55+AF55+AG55+AH55+AI55+AD57+AE57+AF57+AG57+AH57</f>
        <v>0</v>
      </c>
      <c r="AK57" s="49"/>
      <c r="AL57" s="47"/>
      <c r="AM57" s="47"/>
      <c r="AN57" s="47"/>
      <c r="AO57" s="47"/>
      <c r="AP57" s="50">
        <f>AK55+AL55+AM55+AN55+AO55+AP55+AK57+AL57+AM57+AN57+AO57</f>
        <v>0</v>
      </c>
    </row>
    <row r="58" spans="2:42" ht="30" customHeight="1" thickBot="1" x14ac:dyDescent="0.35">
      <c r="C58" s="9"/>
    </row>
    <row r="59" spans="2:42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/>
      </c>
      <c r="N59" s="62"/>
      <c r="P59" s="14" t="s">
        <v>17</v>
      </c>
      <c r="Q59" s="90" t="s">
        <v>6</v>
      </c>
      <c r="R59" s="91"/>
      <c r="S59" s="33" t="s">
        <v>59</v>
      </c>
      <c r="T59" s="92" t="str">
        <f>RIGHT(C49, 1)</f>
        <v/>
      </c>
      <c r="U59" s="62"/>
      <c r="W59" s="14" t="s">
        <v>17</v>
      </c>
      <c r="X59" s="90" t="s">
        <v>6</v>
      </c>
      <c r="Y59" s="91"/>
      <c r="Z59" s="33" t="s">
        <v>59</v>
      </c>
      <c r="AA59" s="92" t="str">
        <f>RIGHT(C50, 1)</f>
        <v/>
      </c>
      <c r="AB59" s="62"/>
      <c r="AD59" s="14" t="s">
        <v>17</v>
      </c>
      <c r="AE59" s="90" t="s">
        <v>6</v>
      </c>
      <c r="AF59" s="91"/>
      <c r="AG59" s="33" t="s">
        <v>59</v>
      </c>
      <c r="AH59" s="92" t="str">
        <f>RIGHT(C51, 1)</f>
        <v/>
      </c>
      <c r="AI59" s="62"/>
      <c r="AK59" s="14" t="s">
        <v>17</v>
      </c>
      <c r="AL59" s="90" t="s">
        <v>6</v>
      </c>
      <c r="AM59" s="91"/>
      <c r="AN59" s="33" t="s">
        <v>59</v>
      </c>
      <c r="AO59" s="92" t="str">
        <f>RIGHT(C52, 1)</f>
        <v/>
      </c>
      <c r="AP59" s="62"/>
    </row>
    <row r="60" spans="2:42" x14ac:dyDescent="0.3">
      <c r="B60" s="30" t="s">
        <v>19</v>
      </c>
      <c r="C60" s="93" t="str">
        <f>C44 &amp; "(이동)"</f>
        <v>(이동)</v>
      </c>
      <c r="D60" s="94"/>
      <c r="E60" s="94"/>
      <c r="F60" s="94"/>
      <c r="G60" s="95"/>
      <c r="I60" s="10" t="s">
        <v>19</v>
      </c>
      <c r="J60" s="81">
        <f>E48</f>
        <v>0</v>
      </c>
      <c r="K60" s="82"/>
      <c r="L60" s="82"/>
      <c r="M60" s="82"/>
      <c r="N60" s="83"/>
      <c r="P60" s="10" t="s">
        <v>19</v>
      </c>
      <c r="Q60" s="81">
        <f>E49</f>
        <v>0</v>
      </c>
      <c r="R60" s="82"/>
      <c r="S60" s="82"/>
      <c r="T60" s="82"/>
      <c r="U60" s="83"/>
      <c r="W60" s="10" t="s">
        <v>19</v>
      </c>
      <c r="X60" s="81">
        <f>E50</f>
        <v>0</v>
      </c>
      <c r="Y60" s="82"/>
      <c r="Z60" s="82"/>
      <c r="AA60" s="82"/>
      <c r="AB60" s="83"/>
      <c r="AD60" s="10" t="s">
        <v>19</v>
      </c>
      <c r="AE60" s="81">
        <f>E51</f>
        <v>0</v>
      </c>
      <c r="AF60" s="82"/>
      <c r="AG60" s="82"/>
      <c r="AH60" s="82"/>
      <c r="AI60" s="83"/>
      <c r="AK60" s="10" t="s">
        <v>19</v>
      </c>
      <c r="AL60" s="81">
        <f>E52</f>
        <v>0</v>
      </c>
      <c r="AM60" s="82"/>
      <c r="AN60" s="82"/>
      <c r="AO60" s="82"/>
      <c r="AP60" s="83"/>
    </row>
    <row r="61" spans="2:42" ht="249.95" customHeight="1" x14ac:dyDescent="0.3">
      <c r="B61" s="10" t="s">
        <v>10</v>
      </c>
      <c r="C61" s="70"/>
      <c r="D61" s="70"/>
      <c r="E61" s="70"/>
      <c r="F61" s="70"/>
      <c r="G61" s="71"/>
      <c r="I61" s="10" t="s">
        <v>10</v>
      </c>
      <c r="J61" s="70"/>
      <c r="K61" s="70"/>
      <c r="L61" s="70"/>
      <c r="M61" s="70"/>
      <c r="N61" s="71"/>
      <c r="P61" s="10" t="s">
        <v>10</v>
      </c>
      <c r="Q61" s="70"/>
      <c r="R61" s="70"/>
      <c r="S61" s="70"/>
      <c r="T61" s="70"/>
      <c r="U61" s="71"/>
      <c r="W61" s="10" t="s">
        <v>10</v>
      </c>
      <c r="X61" s="70"/>
      <c r="Y61" s="70"/>
      <c r="Z61" s="70"/>
      <c r="AA61" s="70"/>
      <c r="AB61" s="71"/>
      <c r="AD61" s="10" t="s">
        <v>10</v>
      </c>
      <c r="AE61" s="70"/>
      <c r="AF61" s="70"/>
      <c r="AG61" s="70"/>
      <c r="AH61" s="70"/>
      <c r="AI61" s="71"/>
      <c r="AK61" s="10" t="s">
        <v>10</v>
      </c>
      <c r="AL61" s="70"/>
      <c r="AM61" s="70"/>
      <c r="AN61" s="70"/>
      <c r="AO61" s="70"/>
      <c r="AP61" s="71"/>
    </row>
    <row r="62" spans="2:42" ht="53.2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/>
      <c r="K62" s="99"/>
      <c r="L62" s="99"/>
      <c r="M62" s="99"/>
      <c r="N62" s="100"/>
      <c r="P62" s="10" t="s">
        <v>7</v>
      </c>
      <c r="Q62" s="101"/>
      <c r="R62" s="99"/>
      <c r="S62" s="99"/>
      <c r="T62" s="99"/>
      <c r="U62" s="100"/>
      <c r="W62" s="10" t="s">
        <v>7</v>
      </c>
      <c r="X62" s="101"/>
      <c r="Y62" s="99"/>
      <c r="Z62" s="99"/>
      <c r="AA62" s="99"/>
      <c r="AB62" s="100"/>
      <c r="AD62" s="10" t="s">
        <v>7</v>
      </c>
      <c r="AE62" s="101"/>
      <c r="AF62" s="99"/>
      <c r="AG62" s="99"/>
      <c r="AH62" s="99"/>
      <c r="AI62" s="100"/>
      <c r="AK62" s="10" t="s">
        <v>7</v>
      </c>
      <c r="AL62" s="101"/>
      <c r="AM62" s="99"/>
      <c r="AN62" s="99"/>
      <c r="AO62" s="99"/>
      <c r="AP62" s="100"/>
    </row>
    <row r="63" spans="2:42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4" t="s">
        <v>4</v>
      </c>
      <c r="Q63" s="88" t="e" vm="1">
        <v>#VALUE!</v>
      </c>
      <c r="R63" s="88"/>
      <c r="S63" s="88"/>
      <c r="T63" s="88"/>
      <c r="U63" s="89"/>
      <c r="W63" s="34" t="s">
        <v>4</v>
      </c>
      <c r="X63" s="88" t="e" vm="1">
        <v>#VALUE!</v>
      </c>
      <c r="Y63" s="88"/>
      <c r="Z63" s="88"/>
      <c r="AA63" s="88"/>
      <c r="AB63" s="89"/>
      <c r="AD63" s="34" t="s">
        <v>4</v>
      </c>
      <c r="AE63" s="88" t="e" vm="1">
        <v>#VALUE!</v>
      </c>
      <c r="AF63" s="88"/>
      <c r="AG63" s="88"/>
      <c r="AH63" s="88"/>
      <c r="AI63" s="89"/>
      <c r="AK63" s="34" t="s">
        <v>4</v>
      </c>
      <c r="AL63" s="88" t="e" vm="1">
        <v>#VALUE!</v>
      </c>
      <c r="AM63" s="88"/>
      <c r="AN63" s="88"/>
      <c r="AO63" s="88"/>
      <c r="AP63" s="89"/>
    </row>
  </sheetData>
  <mergeCells count="153">
    <mergeCell ref="C63:G63"/>
    <mergeCell ref="J63:N63"/>
    <mergeCell ref="Q63:U63"/>
    <mergeCell ref="X63:AB63"/>
    <mergeCell ref="AE63:AI63"/>
    <mergeCell ref="AL63:AP63"/>
    <mergeCell ref="C62:G62"/>
    <mergeCell ref="J62:N62"/>
    <mergeCell ref="Q62:U62"/>
    <mergeCell ref="X62:AB62"/>
    <mergeCell ref="AE62:AI62"/>
    <mergeCell ref="AL62:AP62"/>
    <mergeCell ref="X61:AB61"/>
    <mergeCell ref="AE61:AI61"/>
    <mergeCell ref="AL61:AP61"/>
    <mergeCell ref="AE59:AF59"/>
    <mergeCell ref="AH59:AI59"/>
    <mergeCell ref="AL59:AM59"/>
    <mergeCell ref="AO59:AP59"/>
    <mergeCell ref="C60:G60"/>
    <mergeCell ref="J60:N60"/>
    <mergeCell ref="Q60:U60"/>
    <mergeCell ref="X60:AB60"/>
    <mergeCell ref="AE60:AI60"/>
    <mergeCell ref="AL60:AP60"/>
    <mergeCell ref="J59:K59"/>
    <mergeCell ref="M59:N59"/>
    <mergeCell ref="Q59:R59"/>
    <mergeCell ref="T59:U59"/>
    <mergeCell ref="X59:Y59"/>
    <mergeCell ref="AA59:AB59"/>
    <mergeCell ref="C59:D59"/>
    <mergeCell ref="F59:G59"/>
    <mergeCell ref="C61:G61"/>
    <mergeCell ref="J61:N61"/>
    <mergeCell ref="Q61:U61"/>
    <mergeCell ref="B48:B52"/>
    <mergeCell ref="C48:D48"/>
    <mergeCell ref="E48:G48"/>
    <mergeCell ref="C49:D49"/>
    <mergeCell ref="E49:G49"/>
    <mergeCell ref="C50:D50"/>
    <mergeCell ref="E50:G50"/>
    <mergeCell ref="C51:D51"/>
    <mergeCell ref="E51:G51"/>
    <mergeCell ref="C52:D52"/>
    <mergeCell ref="E52:G52"/>
    <mergeCell ref="X42:AB42"/>
    <mergeCell ref="C44:G44"/>
    <mergeCell ref="C46:G46"/>
    <mergeCell ref="C47:D47"/>
    <mergeCell ref="F47:G47"/>
    <mergeCell ref="AE42:AI42"/>
    <mergeCell ref="AL42:AP42"/>
    <mergeCell ref="C41:G41"/>
    <mergeCell ref="J41:N41"/>
    <mergeCell ref="Q41:U41"/>
    <mergeCell ref="X41:AB41"/>
    <mergeCell ref="AE41:AI41"/>
    <mergeCell ref="AL41:AP41"/>
    <mergeCell ref="X40:AB40"/>
    <mergeCell ref="AE40:AI40"/>
    <mergeCell ref="AL40:AP40"/>
    <mergeCell ref="C42:G42"/>
    <mergeCell ref="J42:N42"/>
    <mergeCell ref="Q42:U42"/>
    <mergeCell ref="AE38:AF38"/>
    <mergeCell ref="AH38:AI38"/>
    <mergeCell ref="AL38:AM38"/>
    <mergeCell ref="AO38:AP38"/>
    <mergeCell ref="C39:G39"/>
    <mergeCell ref="J39:N39"/>
    <mergeCell ref="Q39:U39"/>
    <mergeCell ref="X39:AB39"/>
    <mergeCell ref="AE39:AI39"/>
    <mergeCell ref="AL39:AP39"/>
    <mergeCell ref="J38:K38"/>
    <mergeCell ref="M38:N38"/>
    <mergeCell ref="Q38:R38"/>
    <mergeCell ref="T38:U38"/>
    <mergeCell ref="X38:Y38"/>
    <mergeCell ref="AA38:AB38"/>
    <mergeCell ref="C38:D38"/>
    <mergeCell ref="F38:G38"/>
    <mergeCell ref="C40:G40"/>
    <mergeCell ref="J40:N40"/>
    <mergeCell ref="Q40:U40"/>
    <mergeCell ref="B27:B31"/>
    <mergeCell ref="C27:D27"/>
    <mergeCell ref="E27:G27"/>
    <mergeCell ref="C28:D28"/>
    <mergeCell ref="E28:G28"/>
    <mergeCell ref="C29:D29"/>
    <mergeCell ref="E29:G29"/>
    <mergeCell ref="C30:D30"/>
    <mergeCell ref="E30:G30"/>
    <mergeCell ref="C31:D31"/>
    <mergeCell ref="E31:G31"/>
    <mergeCell ref="X21:AB21"/>
    <mergeCell ref="C23:G23"/>
    <mergeCell ref="C25:G25"/>
    <mergeCell ref="C26:D26"/>
    <mergeCell ref="F26:G26"/>
    <mergeCell ref="AE21:AI21"/>
    <mergeCell ref="AL21:AP21"/>
    <mergeCell ref="C20:G20"/>
    <mergeCell ref="J20:N20"/>
    <mergeCell ref="Q20:U20"/>
    <mergeCell ref="X20:AB20"/>
    <mergeCell ref="AE20:AI20"/>
    <mergeCell ref="AL20:AP20"/>
    <mergeCell ref="X19:AB19"/>
    <mergeCell ref="AE19:AI19"/>
    <mergeCell ref="AL19:AP19"/>
    <mergeCell ref="C21:G21"/>
    <mergeCell ref="J21:N21"/>
    <mergeCell ref="Q21:U21"/>
    <mergeCell ref="AE17:AF17"/>
    <mergeCell ref="AH17:AI17"/>
    <mergeCell ref="AL17:AM17"/>
    <mergeCell ref="AO17:AP17"/>
    <mergeCell ref="C18:G18"/>
    <mergeCell ref="J18:N18"/>
    <mergeCell ref="Q18:U18"/>
    <mergeCell ref="X18:AB18"/>
    <mergeCell ref="AE18:AI18"/>
    <mergeCell ref="AL18:AP18"/>
    <mergeCell ref="J17:K17"/>
    <mergeCell ref="M17:N17"/>
    <mergeCell ref="Q17:R17"/>
    <mergeCell ref="T17:U17"/>
    <mergeCell ref="X17:Y17"/>
    <mergeCell ref="AA17:AB17"/>
    <mergeCell ref="C17:D17"/>
    <mergeCell ref="F17:G17"/>
    <mergeCell ref="C2:G2"/>
    <mergeCell ref="C4:G4"/>
    <mergeCell ref="C5:D5"/>
    <mergeCell ref="F5:G5"/>
    <mergeCell ref="C19:G19"/>
    <mergeCell ref="J19:N19"/>
    <mergeCell ref="Q19:U19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</mergeCells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96A10E-4E91-403C-B87C-3EB105EBF8B7}">
  <sheetPr>
    <tabColor rgb="FFFFC000"/>
  </sheetPr>
  <dimension ref="B1:U63"/>
  <sheetViews>
    <sheetView topLeftCell="A46" zoomScale="70" zoomScaleNormal="70" workbookViewId="0">
      <selection activeCell="J62" sqref="J62:N62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15" ht="17.25" thickBot="1" x14ac:dyDescent="0.35"/>
    <row r="2" spans="2:15" x14ac:dyDescent="0.3">
      <c r="B2" s="14" t="s">
        <v>19</v>
      </c>
      <c r="C2" s="72" t="str">
        <f>'영장(C,H,M,L)'!B$7</f>
        <v xml:space="preserve">어설푼 방패병	</v>
      </c>
      <c r="D2" s="72"/>
      <c r="E2" s="72"/>
      <c r="F2" s="72"/>
      <c r="G2" s="73"/>
    </row>
    <row r="3" spans="2:15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설정정리'!$F$5</f>
        <v>L</v>
      </c>
      <c r="F3" s="13" t="s">
        <v>12</v>
      </c>
      <c r="G3" s="11" t="str">
        <f>'캐릭터 설정정리'!$B$4</f>
        <v>탱커</v>
      </c>
    </row>
    <row r="4" spans="2:15" ht="249.95" customHeight="1" x14ac:dyDescent="0.3">
      <c r="B4" s="10" t="s">
        <v>10</v>
      </c>
      <c r="C4" s="70" t="e" vm="2">
        <v>#VALUE!</v>
      </c>
      <c r="D4" s="70"/>
      <c r="E4" s="70"/>
      <c r="F4" s="70"/>
      <c r="G4" s="71"/>
      <c r="I4" s="4"/>
    </row>
    <row r="5" spans="2:15" ht="17.25" thickBot="1" x14ac:dyDescent="0.35">
      <c r="B5" s="10" t="s">
        <v>9</v>
      </c>
      <c r="C5" s="74">
        <v>4</v>
      </c>
      <c r="D5" s="74"/>
      <c r="E5" s="13" t="s">
        <v>8</v>
      </c>
      <c r="F5" s="74">
        <v>1</v>
      </c>
      <c r="G5" s="75"/>
      <c r="I5" s="4"/>
      <c r="J5" s="31"/>
      <c r="K5" s="31"/>
      <c r="L5" s="31"/>
      <c r="M5" s="31"/>
      <c r="N5" s="31"/>
    </row>
    <row r="6" spans="2:15" x14ac:dyDescent="0.3">
      <c r="B6" s="76" t="s">
        <v>6</v>
      </c>
      <c r="C6" s="79" t="s">
        <v>5</v>
      </c>
      <c r="D6" s="80"/>
      <c r="E6" s="70" t="s">
        <v>55</v>
      </c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15" ht="17.25" thickBot="1" x14ac:dyDescent="0.35">
      <c r="B7" s="77"/>
      <c r="C7" s="79"/>
      <c r="D7" s="80"/>
      <c r="E7" s="105"/>
      <c r="F7" s="105"/>
      <c r="G7" s="106"/>
      <c r="I7" s="3">
        <f>C5+F5</f>
        <v>5</v>
      </c>
      <c r="J7" s="2">
        <f>SUBTOTAL(3,C6:D10)</f>
        <v>1</v>
      </c>
      <c r="K7" s="2">
        <f>CHOOSE(MATCH(E3, {"R1","R2","H","M","L"}, 0), 4, 5, 12, 8, 6)</f>
        <v>6</v>
      </c>
      <c r="L7" s="1">
        <f>K7-I7-J7</f>
        <v>0</v>
      </c>
      <c r="M7" s="32"/>
      <c r="N7" s="32"/>
    </row>
    <row r="8" spans="2:15" x14ac:dyDescent="0.3">
      <c r="B8" s="77"/>
      <c r="C8" s="79"/>
      <c r="D8" s="80"/>
      <c r="E8" s="81"/>
      <c r="F8" s="82"/>
      <c r="G8" s="83"/>
      <c r="J8" s="32"/>
      <c r="K8" s="32"/>
      <c r="L8" s="32"/>
      <c r="M8" s="32"/>
      <c r="N8" s="32"/>
    </row>
    <row r="9" spans="2:15" x14ac:dyDescent="0.3">
      <c r="B9" s="77"/>
      <c r="C9" s="79"/>
      <c r="D9" s="80"/>
      <c r="E9" s="81"/>
      <c r="F9" s="82"/>
      <c r="G9" s="83"/>
      <c r="I9" s="32"/>
      <c r="J9" s="38"/>
      <c r="K9" s="39"/>
      <c r="L9" s="38"/>
      <c r="M9" s="32"/>
      <c r="N9" s="38"/>
      <c r="O9" s="38"/>
    </row>
    <row r="10" spans="2:15" ht="17.25" thickBot="1" x14ac:dyDescent="0.35">
      <c r="B10" s="78"/>
      <c r="C10" s="84"/>
      <c r="D10" s="85"/>
      <c r="E10" s="86"/>
      <c r="F10" s="86"/>
      <c r="G10" s="87"/>
      <c r="I10" s="32"/>
      <c r="K10" s="32"/>
      <c r="L10" s="32"/>
      <c r="M10" s="32"/>
    </row>
    <row r="11" spans="2:15" ht="30" customHeight="1" thickBot="1" x14ac:dyDescent="0.35">
      <c r="C11" s="9"/>
    </row>
    <row r="12" spans="2:15" ht="17.100000000000001" customHeight="1" x14ac:dyDescent="0.3">
      <c r="B12" s="37"/>
      <c r="C12" s="39"/>
      <c r="D12" s="39"/>
      <c r="E12" s="39"/>
      <c r="F12" s="40"/>
      <c r="G12" s="40"/>
      <c r="I12" s="43" t="s">
        <v>91</v>
      </c>
      <c r="J12" s="41" t="s">
        <v>92</v>
      </c>
      <c r="K12" s="41" t="s">
        <v>106</v>
      </c>
      <c r="L12" s="41" t="s">
        <v>89</v>
      </c>
      <c r="M12" s="44" t="s">
        <v>95</v>
      </c>
      <c r="N12" s="45" t="s">
        <v>90</v>
      </c>
    </row>
    <row r="13" spans="2:15" ht="17.100000000000001" customHeight="1" thickBot="1" x14ac:dyDescent="0.35">
      <c r="B13" s="37"/>
      <c r="C13" s="39"/>
      <c r="D13" s="39"/>
      <c r="E13" s="40"/>
      <c r="F13" s="40"/>
      <c r="G13" s="40"/>
      <c r="I13" s="46" t="s">
        <v>97</v>
      </c>
      <c r="J13" s="42" t="s">
        <v>98</v>
      </c>
      <c r="K13" s="42" t="s">
        <v>98</v>
      </c>
      <c r="L13" s="42"/>
      <c r="M13" s="47"/>
      <c r="N13" s="48">
        <v>2</v>
      </c>
    </row>
    <row r="14" spans="2:15" ht="17.100000000000001" customHeight="1" x14ac:dyDescent="0.3">
      <c r="B14" s="39"/>
      <c r="C14" s="39"/>
      <c r="D14" s="39"/>
      <c r="E14" s="40"/>
      <c r="F14" s="40"/>
      <c r="G14" s="40"/>
      <c r="I14" s="43"/>
      <c r="J14" s="41"/>
      <c r="K14" s="41"/>
      <c r="L14" s="44"/>
      <c r="M14" s="44"/>
      <c r="N14" s="45" t="s">
        <v>93</v>
      </c>
    </row>
    <row r="15" spans="2:15" ht="17.100000000000001" customHeight="1" thickBot="1" x14ac:dyDescent="0.35">
      <c r="B15" s="40"/>
      <c r="C15" s="40"/>
      <c r="D15" s="40"/>
      <c r="E15" s="40"/>
      <c r="F15" s="40"/>
      <c r="G15" s="51"/>
      <c r="I15" s="49"/>
      <c r="J15" s="47"/>
      <c r="K15" s="47"/>
      <c r="L15" s="47"/>
      <c r="M15" s="47"/>
      <c r="N15" s="50">
        <f>I13+J13+K13+L13+M13+N13+I15+J15+K15+L15+M15</f>
        <v>4</v>
      </c>
    </row>
    <row r="16" spans="2:15" ht="30" customHeight="1" thickBot="1" x14ac:dyDescent="0.35">
      <c r="C16" s="9"/>
    </row>
    <row r="17" spans="2:14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>1</v>
      </c>
      <c r="N17" s="62"/>
    </row>
    <row r="18" spans="2:14" x14ac:dyDescent="0.3">
      <c r="B18" s="30" t="s">
        <v>19</v>
      </c>
      <c r="C18" s="93" t="str">
        <f>C2 &amp; "(이동)"</f>
        <v>어설푼 방패병	(이동)</v>
      </c>
      <c r="D18" s="94"/>
      <c r="E18" s="94"/>
      <c r="F18" s="94"/>
      <c r="G18" s="95"/>
      <c r="I18" s="10" t="s">
        <v>19</v>
      </c>
      <c r="J18" s="81" t="str">
        <f>E6</f>
        <v>어전트 가드</v>
      </c>
      <c r="K18" s="82"/>
      <c r="L18" s="82"/>
      <c r="M18" s="82"/>
      <c r="N18" s="83"/>
    </row>
    <row r="19" spans="2:14" ht="249.95" customHeight="1" x14ac:dyDescent="0.3">
      <c r="B19" s="10" t="s">
        <v>10</v>
      </c>
      <c r="C19" s="81" t="e" vm="2">
        <v>#VALUE!</v>
      </c>
      <c r="D19" s="82"/>
      <c r="E19" s="82"/>
      <c r="F19" s="82"/>
      <c r="G19" s="83"/>
      <c r="I19" s="10" t="s">
        <v>10</v>
      </c>
      <c r="J19" s="70" t="e" vm="2">
        <v>#VALUE!</v>
      </c>
      <c r="K19" s="70"/>
      <c r="L19" s="70"/>
      <c r="M19" s="70"/>
      <c r="N19" s="71"/>
    </row>
    <row r="20" spans="2:14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 t="s">
        <v>96</v>
      </c>
      <c r="K20" s="99"/>
      <c r="L20" s="99"/>
      <c r="M20" s="99"/>
      <c r="N20" s="100"/>
    </row>
    <row r="21" spans="2:14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3">
        <v>#VALUE!</v>
      </c>
      <c r="K21" s="88"/>
      <c r="L21" s="88"/>
      <c r="M21" s="88"/>
      <c r="N21" s="89"/>
    </row>
    <row r="22" spans="2:14" ht="30" customHeight="1" thickBot="1" x14ac:dyDescent="0.35">
      <c r="C22" s="9"/>
    </row>
    <row r="23" spans="2:14" x14ac:dyDescent="0.3">
      <c r="B23" s="14" t="s">
        <v>19</v>
      </c>
      <c r="C23" s="72" t="str">
        <f>'영장(C,H,M,L)'!C7</f>
        <v xml:space="preserve">최전선의 창병	</v>
      </c>
      <c r="D23" s="72"/>
      <c r="E23" s="72"/>
      <c r="F23" s="72"/>
      <c r="G23" s="73"/>
    </row>
    <row r="24" spans="2:14" x14ac:dyDescent="0.3">
      <c r="B24" s="10" t="s">
        <v>16</v>
      </c>
      <c r="C24" s="12" t="str">
        <f>'캐릭터 설정정리'!$B$2</f>
        <v>영장</v>
      </c>
      <c r="D24" s="13" t="s">
        <v>14</v>
      </c>
      <c r="E24" s="12" t="str">
        <f>'캐릭터 설정정리'!$F$5</f>
        <v>L</v>
      </c>
      <c r="F24" s="13" t="s">
        <v>12</v>
      </c>
      <c r="G24" s="11" t="str">
        <f>'캐릭터 설정정리'!$B$4</f>
        <v>탱커</v>
      </c>
    </row>
    <row r="25" spans="2:14" ht="249.95" customHeight="1" x14ac:dyDescent="0.3">
      <c r="B25" s="10" t="s">
        <v>10</v>
      </c>
      <c r="C25" s="70" t="e" vm="4">
        <v>#VALUE!</v>
      </c>
      <c r="D25" s="70"/>
      <c r="E25" s="70"/>
      <c r="F25" s="70"/>
      <c r="G25" s="71"/>
      <c r="I25" s="4"/>
    </row>
    <row r="26" spans="2:14" ht="17.25" thickBot="1" x14ac:dyDescent="0.35">
      <c r="B26" s="10" t="s">
        <v>9</v>
      </c>
      <c r="C26" s="74">
        <v>3</v>
      </c>
      <c r="D26" s="74"/>
      <c r="E26" s="13" t="s">
        <v>8</v>
      </c>
      <c r="F26" s="74">
        <v>1</v>
      </c>
      <c r="G26" s="75"/>
      <c r="I26" s="4"/>
      <c r="J26" s="31"/>
      <c r="K26" s="31"/>
      <c r="L26" s="31"/>
      <c r="M26" s="31"/>
      <c r="N26" s="31"/>
    </row>
    <row r="27" spans="2:14" x14ac:dyDescent="0.3">
      <c r="B27" s="76" t="s">
        <v>6</v>
      </c>
      <c r="C27" s="79" t="s">
        <v>5</v>
      </c>
      <c r="D27" s="80"/>
      <c r="E27" s="70" t="s">
        <v>54</v>
      </c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14" ht="17.25" thickBot="1" x14ac:dyDescent="0.35">
      <c r="B28" s="77"/>
      <c r="C28" s="79" t="s">
        <v>5</v>
      </c>
      <c r="D28" s="80"/>
      <c r="E28" s="70" t="s">
        <v>62</v>
      </c>
      <c r="F28" s="70"/>
      <c r="G28" s="71"/>
      <c r="I28" s="3">
        <f>C26+F26</f>
        <v>4</v>
      </c>
      <c r="J28" s="2">
        <f>SUBTOTAL(3,C27:D31)</f>
        <v>2</v>
      </c>
      <c r="K28" s="2">
        <f>CHOOSE(MATCH(E24, {"R1","R2","H","M","L"}, 0), 4, 5, 12, 8, 6)</f>
        <v>6</v>
      </c>
      <c r="L28" s="1">
        <f>K28-I28-J28</f>
        <v>0</v>
      </c>
      <c r="M28" s="32"/>
      <c r="N28" s="32"/>
    </row>
    <row r="29" spans="2:14" x14ac:dyDescent="0.3">
      <c r="B29" s="77"/>
      <c r="C29" s="79"/>
      <c r="D29" s="80"/>
      <c r="E29" s="81"/>
      <c r="F29" s="82"/>
      <c r="G29" s="83"/>
      <c r="J29" s="32"/>
      <c r="K29" s="32"/>
      <c r="L29" s="32"/>
      <c r="M29" s="32"/>
      <c r="N29" s="32"/>
    </row>
    <row r="30" spans="2:14" x14ac:dyDescent="0.3">
      <c r="B30" s="77"/>
      <c r="C30" s="79"/>
      <c r="D30" s="80"/>
      <c r="E30" s="81"/>
      <c r="F30" s="82"/>
      <c r="G30" s="83"/>
      <c r="J30" s="32"/>
      <c r="K30" s="32"/>
      <c r="L30" s="32"/>
      <c r="M30" s="32"/>
      <c r="N30" s="32"/>
    </row>
    <row r="31" spans="2:14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14" ht="30" customHeight="1" thickBot="1" x14ac:dyDescent="0.35">
      <c r="C32" s="9"/>
    </row>
    <row r="33" spans="2:21" ht="17.100000000000001" customHeight="1" x14ac:dyDescent="0.3">
      <c r="B33" s="37"/>
      <c r="C33" s="39"/>
      <c r="D33" s="39"/>
      <c r="E33" s="39"/>
      <c r="F33" s="40"/>
      <c r="G33" s="40"/>
      <c r="I33" s="43" t="s">
        <v>91</v>
      </c>
      <c r="J33" s="41" t="s">
        <v>92</v>
      </c>
      <c r="K33" s="41" t="s">
        <v>106</v>
      </c>
      <c r="L33" s="41" t="s">
        <v>89</v>
      </c>
      <c r="M33" s="44" t="s">
        <v>95</v>
      </c>
      <c r="N33" s="45" t="s">
        <v>90</v>
      </c>
      <c r="P33" s="43" t="s">
        <v>91</v>
      </c>
      <c r="Q33" s="41" t="s">
        <v>92</v>
      </c>
      <c r="R33" s="41" t="s">
        <v>106</v>
      </c>
      <c r="S33" s="41" t="s">
        <v>89</v>
      </c>
      <c r="T33" s="44" t="s">
        <v>95</v>
      </c>
      <c r="U33" s="45" t="s">
        <v>90</v>
      </c>
    </row>
    <row r="34" spans="2:21" ht="17.100000000000001" customHeight="1" thickBot="1" x14ac:dyDescent="0.35">
      <c r="B34" s="37"/>
      <c r="C34" s="39"/>
      <c r="D34" s="39"/>
      <c r="E34" s="40"/>
      <c r="F34" s="40"/>
      <c r="G34" s="40"/>
      <c r="I34" s="46" t="s">
        <v>98</v>
      </c>
      <c r="J34" s="42" t="s">
        <v>98</v>
      </c>
      <c r="K34" s="42" t="s">
        <v>98</v>
      </c>
      <c r="L34" s="42" t="s">
        <v>98</v>
      </c>
      <c r="M34" s="47"/>
      <c r="N34" s="48"/>
      <c r="P34" s="46" t="s">
        <v>97</v>
      </c>
      <c r="Q34" s="42" t="s">
        <v>98</v>
      </c>
      <c r="R34" s="42" t="s">
        <v>98</v>
      </c>
      <c r="S34" s="42"/>
      <c r="T34" s="47"/>
      <c r="U34" s="48">
        <v>1</v>
      </c>
    </row>
    <row r="35" spans="2:21" ht="17.100000000000001" customHeight="1" x14ac:dyDescent="0.3">
      <c r="B35" s="39"/>
      <c r="C35" s="39"/>
      <c r="D35" s="39"/>
      <c r="E35" s="40"/>
      <c r="F35" s="40"/>
      <c r="G35" s="40"/>
      <c r="I35" s="43"/>
      <c r="J35" s="41"/>
      <c r="K35" s="41"/>
      <c r="L35" s="44"/>
      <c r="M35" s="44"/>
      <c r="N35" s="45" t="s">
        <v>93</v>
      </c>
      <c r="P35" s="43"/>
      <c r="Q35" s="41"/>
      <c r="R35" s="41"/>
      <c r="S35" s="44"/>
      <c r="T35" s="44"/>
      <c r="U35" s="45" t="s">
        <v>93</v>
      </c>
    </row>
    <row r="36" spans="2:21" ht="17.100000000000001" customHeight="1" thickBot="1" x14ac:dyDescent="0.35">
      <c r="B36" s="40"/>
      <c r="C36" s="40"/>
      <c r="D36" s="40"/>
      <c r="E36" s="40"/>
      <c r="F36" s="40"/>
      <c r="G36" s="51"/>
      <c r="I36" s="49"/>
      <c r="J36" s="47"/>
      <c r="K36" s="47"/>
      <c r="L36" s="47"/>
      <c r="M36" s="47"/>
      <c r="N36" s="50">
        <f>I34+J34+K34+L34+M34+N34+I36+J36+K36+L36+M36</f>
        <v>4</v>
      </c>
      <c r="P36" s="49"/>
      <c r="Q36" s="47"/>
      <c r="R36" s="47"/>
      <c r="S36" s="47"/>
      <c r="T36" s="47"/>
      <c r="U36" s="50">
        <f>P34+Q34+R34+S34+T34+U34+P36+Q36+R36+S36+T36</f>
        <v>3</v>
      </c>
    </row>
    <row r="37" spans="2:21" ht="30" customHeight="1" thickBot="1" x14ac:dyDescent="0.35">
      <c r="C37" s="9"/>
    </row>
    <row r="38" spans="2:21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>1</v>
      </c>
      <c r="N38" s="62"/>
      <c r="P38" s="14" t="s">
        <v>17</v>
      </c>
      <c r="Q38" s="90" t="s">
        <v>6</v>
      </c>
      <c r="R38" s="91"/>
      <c r="S38" s="33" t="s">
        <v>59</v>
      </c>
      <c r="T38" s="92" t="str">
        <f>RIGHT(C28, 1)</f>
        <v>1</v>
      </c>
      <c r="U38" s="62"/>
    </row>
    <row r="39" spans="2:21" x14ac:dyDescent="0.3">
      <c r="B39" s="30" t="s">
        <v>19</v>
      </c>
      <c r="C39" s="93" t="str">
        <f>C23 &amp; "(이동)"</f>
        <v>최전선의 창병	(이동)</v>
      </c>
      <c r="D39" s="94"/>
      <c r="E39" s="94"/>
      <c r="F39" s="94"/>
      <c r="G39" s="95"/>
      <c r="I39" s="10" t="s">
        <v>19</v>
      </c>
      <c r="J39" s="81" t="str">
        <f>E27</f>
        <v>스피어러쉬</v>
      </c>
      <c r="K39" s="82"/>
      <c r="L39" s="82"/>
      <c r="M39" s="82"/>
      <c r="N39" s="83"/>
      <c r="P39" s="10" t="s">
        <v>19</v>
      </c>
      <c r="Q39" s="81" t="str">
        <f>E28</f>
        <v>스피어가드</v>
      </c>
      <c r="R39" s="82"/>
      <c r="S39" s="82"/>
      <c r="T39" s="82"/>
      <c r="U39" s="83"/>
    </row>
    <row r="40" spans="2:21" ht="249.95" customHeight="1" x14ac:dyDescent="0.3">
      <c r="B40" s="10" t="s">
        <v>10</v>
      </c>
      <c r="C40" s="81" t="e" vm="4">
        <v>#VALUE!</v>
      </c>
      <c r="D40" s="82"/>
      <c r="E40" s="82"/>
      <c r="F40" s="82"/>
      <c r="G40" s="83"/>
      <c r="I40" s="10" t="s">
        <v>10</v>
      </c>
      <c r="J40" s="81" t="e" vm="4">
        <v>#VALUE!</v>
      </c>
      <c r="K40" s="82"/>
      <c r="L40" s="82"/>
      <c r="M40" s="82"/>
      <c r="N40" s="83"/>
      <c r="P40" s="10" t="s">
        <v>10</v>
      </c>
      <c r="Q40" s="81" t="e" vm="4">
        <v>#VALUE!</v>
      </c>
      <c r="R40" s="82"/>
      <c r="S40" s="82"/>
      <c r="T40" s="82"/>
      <c r="U40" s="83"/>
    </row>
    <row r="41" spans="2:21" ht="53.2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 t="s">
        <v>63</v>
      </c>
      <c r="K41" s="99"/>
      <c r="L41" s="99"/>
      <c r="M41" s="99"/>
      <c r="N41" s="100"/>
      <c r="P41" s="10" t="s">
        <v>7</v>
      </c>
      <c r="Q41" s="101" t="s">
        <v>99</v>
      </c>
      <c r="R41" s="99"/>
      <c r="S41" s="99"/>
      <c r="T41" s="99"/>
      <c r="U41" s="100"/>
    </row>
    <row r="42" spans="2:21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4" t="s">
        <v>4</v>
      </c>
      <c r="Q42" s="88" t="e" vm="1">
        <v>#VALUE!</v>
      </c>
      <c r="R42" s="88"/>
      <c r="S42" s="88"/>
      <c r="T42" s="88"/>
      <c r="U42" s="89"/>
    </row>
    <row r="43" spans="2:21" ht="30" customHeight="1" thickBot="1" x14ac:dyDescent="0.35"/>
    <row r="44" spans="2:21" x14ac:dyDescent="0.3">
      <c r="B44" s="14" t="s">
        <v>19</v>
      </c>
      <c r="C44" s="72" t="str">
        <f>'영장(C,H,M,L)'!D7</f>
        <v>그림자속 수호자</v>
      </c>
      <c r="D44" s="72"/>
      <c r="E44" s="72"/>
      <c r="F44" s="72"/>
      <c r="G44" s="73"/>
    </row>
    <row r="45" spans="2:21" x14ac:dyDescent="0.3">
      <c r="B45" s="10" t="s">
        <v>16</v>
      </c>
      <c r="C45" s="12" t="str">
        <f>'캐릭터 설정정리'!$B$2</f>
        <v>영장</v>
      </c>
      <c r="D45" s="13" t="s">
        <v>14</v>
      </c>
      <c r="E45" s="12" t="str">
        <f>'캐릭터 설정정리'!$F$5</f>
        <v>L</v>
      </c>
      <c r="F45" s="13" t="s">
        <v>12</v>
      </c>
      <c r="G45" s="11" t="str">
        <f>'캐릭터 설정정리'!$B$4</f>
        <v>탱커</v>
      </c>
    </row>
    <row r="46" spans="2:21" ht="249.95" customHeight="1" x14ac:dyDescent="0.3">
      <c r="B46" s="10" t="s">
        <v>10</v>
      </c>
      <c r="C46" s="70" t="e" vm="5">
        <v>#VALUE!</v>
      </c>
      <c r="D46" s="70"/>
      <c r="E46" s="70"/>
      <c r="F46" s="70"/>
      <c r="G46" s="71"/>
      <c r="I46" s="4"/>
    </row>
    <row r="47" spans="2:21" ht="17.25" thickBot="1" x14ac:dyDescent="0.35">
      <c r="B47" s="10" t="s">
        <v>9</v>
      </c>
      <c r="C47" s="102">
        <v>2</v>
      </c>
      <c r="D47" s="103"/>
      <c r="E47" s="13" t="s">
        <v>8</v>
      </c>
      <c r="F47" s="102">
        <v>2</v>
      </c>
      <c r="G47" s="104"/>
      <c r="I47" s="4"/>
      <c r="J47" s="31"/>
      <c r="K47" s="31"/>
      <c r="L47" s="31"/>
      <c r="M47" s="31"/>
      <c r="N47" s="31"/>
    </row>
    <row r="48" spans="2:21" x14ac:dyDescent="0.3">
      <c r="B48" s="76" t="s">
        <v>6</v>
      </c>
      <c r="C48" s="79" t="s">
        <v>5</v>
      </c>
      <c r="D48" s="80"/>
      <c r="E48" s="81" t="s">
        <v>56</v>
      </c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21" ht="17.25" thickBot="1" x14ac:dyDescent="0.35">
      <c r="B49" s="77"/>
      <c r="C49" s="79" t="s">
        <v>58</v>
      </c>
      <c r="D49" s="80"/>
      <c r="E49" s="81" t="s">
        <v>57</v>
      </c>
      <c r="F49" s="82"/>
      <c r="G49" s="83"/>
      <c r="I49" s="3">
        <f>C47+F47</f>
        <v>4</v>
      </c>
      <c r="J49" s="2">
        <f>SUBTOTAL(3,C48:D52)</f>
        <v>2</v>
      </c>
      <c r="K49" s="2">
        <f>CHOOSE(MATCH(E45, {"R1","R2","H","M","L"}, 0), 4, 5, 12, 8, 6)</f>
        <v>6</v>
      </c>
      <c r="L49" s="1">
        <f>K49-I49-J49</f>
        <v>0</v>
      </c>
      <c r="M49" s="32"/>
      <c r="N49" s="32"/>
    </row>
    <row r="50" spans="2:21" x14ac:dyDescent="0.3">
      <c r="B50" s="77"/>
      <c r="C50" s="79"/>
      <c r="D50" s="80"/>
      <c r="E50" s="81"/>
      <c r="F50" s="82"/>
      <c r="G50" s="83"/>
      <c r="J50" s="32"/>
      <c r="K50" s="32"/>
      <c r="L50" s="32"/>
      <c r="M50" s="32"/>
      <c r="N50" s="32"/>
    </row>
    <row r="51" spans="2:21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21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21" ht="30" customHeight="1" thickBot="1" x14ac:dyDescent="0.35">
      <c r="C53" s="9"/>
    </row>
    <row r="54" spans="2:21" ht="17.100000000000001" customHeight="1" x14ac:dyDescent="0.3">
      <c r="C54" s="9"/>
      <c r="I54" s="43" t="s">
        <v>91</v>
      </c>
      <c r="J54" s="41" t="s">
        <v>92</v>
      </c>
      <c r="K54" s="41" t="s">
        <v>106</v>
      </c>
      <c r="L54" s="41" t="s">
        <v>89</v>
      </c>
      <c r="M54" s="44" t="s">
        <v>95</v>
      </c>
      <c r="N54" s="45" t="s">
        <v>90</v>
      </c>
      <c r="P54" s="43" t="s">
        <v>91</v>
      </c>
      <c r="Q54" s="41" t="s">
        <v>92</v>
      </c>
      <c r="R54" s="41" t="s">
        <v>106</v>
      </c>
      <c r="S54" s="41" t="s">
        <v>89</v>
      </c>
      <c r="T54" s="44" t="s">
        <v>95</v>
      </c>
      <c r="U54" s="45" t="s">
        <v>90</v>
      </c>
    </row>
    <row r="55" spans="2:21" ht="17.100000000000001" customHeight="1" thickBot="1" x14ac:dyDescent="0.35">
      <c r="C55" s="9"/>
      <c r="I55" s="52" t="s">
        <v>98</v>
      </c>
      <c r="J55" s="53" t="s">
        <v>98</v>
      </c>
      <c r="K55" s="53" t="s">
        <v>101</v>
      </c>
      <c r="L55" s="42"/>
      <c r="M55" s="47"/>
      <c r="N55" s="48"/>
      <c r="P55" s="52" t="s">
        <v>97</v>
      </c>
      <c r="Q55" s="53" t="s">
        <v>98</v>
      </c>
      <c r="R55" s="53" t="s">
        <v>98</v>
      </c>
      <c r="S55" s="53" t="s">
        <v>101</v>
      </c>
      <c r="T55" s="47"/>
      <c r="U55" s="48">
        <v>2</v>
      </c>
    </row>
    <row r="56" spans="2:21" ht="17.100000000000001" customHeight="1" x14ac:dyDescent="0.3">
      <c r="C56" s="9"/>
      <c r="I56" s="43"/>
      <c r="J56" s="41"/>
      <c r="K56" s="41"/>
      <c r="L56" s="44"/>
      <c r="M56" s="44"/>
      <c r="N56" s="45" t="s">
        <v>93</v>
      </c>
      <c r="P56" s="43"/>
      <c r="Q56" s="41"/>
      <c r="R56" s="41"/>
      <c r="S56" s="44"/>
      <c r="T56" s="44"/>
      <c r="U56" s="45" t="s">
        <v>93</v>
      </c>
    </row>
    <row r="57" spans="2:21" ht="17.100000000000001" customHeight="1" thickBot="1" x14ac:dyDescent="0.35">
      <c r="C57" s="9"/>
      <c r="I57" s="49"/>
      <c r="J57" s="47"/>
      <c r="K57" s="47"/>
      <c r="L57" s="47"/>
      <c r="M57" s="47"/>
      <c r="N57" s="50">
        <f>I55+J55+K55+L55+M55+N55+I57+J57+K57+L57+M57</f>
        <v>4</v>
      </c>
      <c r="P57" s="49"/>
      <c r="Q57" s="47"/>
      <c r="R57" s="47"/>
      <c r="S57" s="47"/>
      <c r="T57" s="47"/>
      <c r="U57" s="50">
        <f>P55+Q55+R55+S55+T55+U55+P57+Q57+R57+S57+T57</f>
        <v>6</v>
      </c>
    </row>
    <row r="58" spans="2:21" ht="30" customHeight="1" thickBot="1" x14ac:dyDescent="0.35">
      <c r="C58" s="9"/>
    </row>
    <row r="59" spans="2:21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>1</v>
      </c>
      <c r="N59" s="62"/>
      <c r="P59" s="14" t="s">
        <v>17</v>
      </c>
      <c r="Q59" s="90" t="s">
        <v>6</v>
      </c>
      <c r="R59" s="91"/>
      <c r="S59" s="33" t="s">
        <v>59</v>
      </c>
      <c r="T59" s="92" t="str">
        <f>RIGHT(C49, 1)</f>
        <v>2</v>
      </c>
      <c r="U59" s="62"/>
    </row>
    <row r="60" spans="2:21" x14ac:dyDescent="0.3">
      <c r="B60" s="30" t="s">
        <v>19</v>
      </c>
      <c r="C60" s="93" t="str">
        <f>C44 &amp; "(이동)"</f>
        <v>그림자속 수호자(이동)</v>
      </c>
      <c r="D60" s="94"/>
      <c r="E60" s="94"/>
      <c r="F60" s="94"/>
      <c r="G60" s="95"/>
      <c r="I60" s="10" t="s">
        <v>19</v>
      </c>
      <c r="J60" s="81" t="str">
        <f>E48</f>
        <v>그림자 벽</v>
      </c>
      <c r="K60" s="82"/>
      <c r="L60" s="82"/>
      <c r="M60" s="82"/>
      <c r="N60" s="83"/>
      <c r="P60" s="10" t="s">
        <v>19</v>
      </c>
      <c r="Q60" s="81" t="str">
        <f>E49</f>
        <v>어둠에서의 반격</v>
      </c>
      <c r="R60" s="82"/>
      <c r="S60" s="82"/>
      <c r="T60" s="82"/>
      <c r="U60" s="83"/>
    </row>
    <row r="61" spans="2:21" ht="249.95" customHeight="1" x14ac:dyDescent="0.3">
      <c r="B61" s="10" t="s">
        <v>10</v>
      </c>
      <c r="C61" s="70" t="e" vm="5">
        <v>#VALUE!</v>
      </c>
      <c r="D61" s="70"/>
      <c r="E61" s="70"/>
      <c r="F61" s="70"/>
      <c r="G61" s="71"/>
      <c r="I61" s="10" t="s">
        <v>10</v>
      </c>
      <c r="J61" s="70" t="e" vm="5">
        <v>#VALUE!</v>
      </c>
      <c r="K61" s="70"/>
      <c r="L61" s="70"/>
      <c r="M61" s="70"/>
      <c r="N61" s="71"/>
      <c r="P61" s="10" t="s">
        <v>10</v>
      </c>
      <c r="Q61" s="70" t="e" vm="5">
        <v>#VALUE!</v>
      </c>
      <c r="R61" s="70"/>
      <c r="S61" s="70"/>
      <c r="T61" s="70"/>
      <c r="U61" s="71"/>
    </row>
    <row r="62" spans="2:21" ht="53.2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 t="s">
        <v>111</v>
      </c>
      <c r="K62" s="99"/>
      <c r="L62" s="99"/>
      <c r="M62" s="99"/>
      <c r="N62" s="100"/>
      <c r="P62" s="10" t="s">
        <v>7</v>
      </c>
      <c r="Q62" s="101" t="s">
        <v>100</v>
      </c>
      <c r="R62" s="99"/>
      <c r="S62" s="99"/>
      <c r="T62" s="99"/>
      <c r="U62" s="100"/>
    </row>
    <row r="63" spans="2:21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4" t="s">
        <v>4</v>
      </c>
      <c r="Q63" s="88" t="e" vm="1">
        <v>#VALUE!</v>
      </c>
      <c r="R63" s="88"/>
      <c r="S63" s="88"/>
      <c r="T63" s="88"/>
      <c r="U63" s="89"/>
    </row>
  </sheetData>
  <mergeCells count="93">
    <mergeCell ref="C4:G4"/>
    <mergeCell ref="C5:D5"/>
    <mergeCell ref="F5:G5"/>
    <mergeCell ref="C2:G2"/>
    <mergeCell ref="C6:D6"/>
    <mergeCell ref="C23:G23"/>
    <mergeCell ref="C25:G25"/>
    <mergeCell ref="B6:B10"/>
    <mergeCell ref="E6:G6"/>
    <mergeCell ref="E7:G7"/>
    <mergeCell ref="E10:G10"/>
    <mergeCell ref="C7:D7"/>
    <mergeCell ref="C8:D8"/>
    <mergeCell ref="C9:D9"/>
    <mergeCell ref="C10:D10"/>
    <mergeCell ref="E8:G8"/>
    <mergeCell ref="E9:G9"/>
    <mergeCell ref="C19:G19"/>
    <mergeCell ref="C20:G20"/>
    <mergeCell ref="C21:G21"/>
    <mergeCell ref="C18:G18"/>
    <mergeCell ref="C17:D17"/>
    <mergeCell ref="F17:G17"/>
    <mergeCell ref="J19:N19"/>
    <mergeCell ref="J20:N20"/>
    <mergeCell ref="J21:N21"/>
    <mergeCell ref="J18:N18"/>
    <mergeCell ref="J17:K17"/>
    <mergeCell ref="M17:N17"/>
    <mergeCell ref="C26:D26"/>
    <mergeCell ref="F26:G26"/>
    <mergeCell ref="B27:B31"/>
    <mergeCell ref="C27:D27"/>
    <mergeCell ref="E27:G27"/>
    <mergeCell ref="C28:D28"/>
    <mergeCell ref="E28:G28"/>
    <mergeCell ref="C29:D29"/>
    <mergeCell ref="E29:G29"/>
    <mergeCell ref="C30:D30"/>
    <mergeCell ref="E30:G30"/>
    <mergeCell ref="C31:D31"/>
    <mergeCell ref="E31:G31"/>
    <mergeCell ref="C38:D38"/>
    <mergeCell ref="F38:G38"/>
    <mergeCell ref="J38:K38"/>
    <mergeCell ref="M38:N38"/>
    <mergeCell ref="C39:G39"/>
    <mergeCell ref="J39:N39"/>
    <mergeCell ref="C40:G40"/>
    <mergeCell ref="J40:N40"/>
    <mergeCell ref="C41:G41"/>
    <mergeCell ref="J41:N41"/>
    <mergeCell ref="C42:G42"/>
    <mergeCell ref="J42:N42"/>
    <mergeCell ref="Q42:U42"/>
    <mergeCell ref="Q38:R38"/>
    <mergeCell ref="T38:U38"/>
    <mergeCell ref="Q39:U39"/>
    <mergeCell ref="Q40:U40"/>
    <mergeCell ref="Q41:U41"/>
    <mergeCell ref="C63:G63"/>
    <mergeCell ref="J63:N63"/>
    <mergeCell ref="Q63:U63"/>
    <mergeCell ref="C46:G46"/>
    <mergeCell ref="C61:G61"/>
    <mergeCell ref="J61:N61"/>
    <mergeCell ref="Q61:U61"/>
    <mergeCell ref="C62:G62"/>
    <mergeCell ref="J62:N62"/>
    <mergeCell ref="Q62:U62"/>
    <mergeCell ref="C50:D50"/>
    <mergeCell ref="J60:N60"/>
    <mergeCell ref="F59:G59"/>
    <mergeCell ref="J59:K59"/>
    <mergeCell ref="M59:N59"/>
    <mergeCell ref="C51:D51"/>
    <mergeCell ref="B48:B52"/>
    <mergeCell ref="C48:D48"/>
    <mergeCell ref="E48:G48"/>
    <mergeCell ref="C49:D49"/>
    <mergeCell ref="E49:G49"/>
    <mergeCell ref="E50:G50"/>
    <mergeCell ref="E51:G51"/>
    <mergeCell ref="C52:D52"/>
    <mergeCell ref="E52:G52"/>
    <mergeCell ref="Q59:R59"/>
    <mergeCell ref="T59:U59"/>
    <mergeCell ref="C60:G60"/>
    <mergeCell ref="Q60:U60"/>
    <mergeCell ref="C44:G44"/>
    <mergeCell ref="C47:D47"/>
    <mergeCell ref="F47:G47"/>
    <mergeCell ref="C59:D59"/>
  </mergeCells>
  <phoneticPr fontId="2" type="noConversion"/>
  <pageMargins left="0.7" right="0.7" top="0.75" bottom="0.75" header="0.3" footer="0.3"/>
  <ignoredErrors>
    <ignoredError sqref="I55:K55 P55:S55" numberStoredAsText="1"/>
  </ignoredError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30FF4-AD99-4A0C-97A3-D52A4C761BA2}">
  <sheetPr>
    <tabColor rgb="FFFFC000"/>
  </sheetPr>
  <dimension ref="B1:U63"/>
  <sheetViews>
    <sheetView topLeftCell="A8" zoomScale="70" zoomScaleNormal="70" workbookViewId="0">
      <selection activeCell="Q62" sqref="Q62:U62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21" ht="17.25" thickBot="1" x14ac:dyDescent="0.35"/>
    <row r="2" spans="2:21" x14ac:dyDescent="0.3">
      <c r="B2" s="14" t="s">
        <v>19</v>
      </c>
      <c r="C2" s="72" t="str">
        <f>'영장(C,H,M,L)'!B$6</f>
        <v xml:space="preserve">침착한 수비수	</v>
      </c>
      <c r="D2" s="72"/>
      <c r="E2" s="72"/>
      <c r="F2" s="72"/>
      <c r="G2" s="73"/>
    </row>
    <row r="3" spans="2:21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설정정리'!$E$5</f>
        <v>M</v>
      </c>
      <c r="F3" s="13" t="s">
        <v>12</v>
      </c>
      <c r="G3" s="11" t="str">
        <f>'캐릭터 설정정리'!$B$4</f>
        <v>탱커</v>
      </c>
    </row>
    <row r="4" spans="2:21" ht="249.95" customHeight="1" x14ac:dyDescent="0.3">
      <c r="B4" s="10" t="s">
        <v>10</v>
      </c>
      <c r="C4" s="70" t="e" vm="6">
        <v>#VALUE!</v>
      </c>
      <c r="D4" s="70"/>
      <c r="E4" s="70"/>
      <c r="F4" s="70"/>
      <c r="G4" s="71"/>
      <c r="I4" s="4"/>
    </row>
    <row r="5" spans="2:21" ht="17.25" thickBot="1" x14ac:dyDescent="0.35">
      <c r="B5" s="10" t="s">
        <v>9</v>
      </c>
      <c r="C5" s="74">
        <v>4</v>
      </c>
      <c r="D5" s="74"/>
      <c r="E5" s="13" t="s">
        <v>8</v>
      </c>
      <c r="F5" s="74">
        <v>2</v>
      </c>
      <c r="G5" s="75"/>
      <c r="I5" s="4"/>
      <c r="J5" s="31"/>
      <c r="K5" s="31"/>
      <c r="L5" s="31"/>
      <c r="M5" s="31"/>
      <c r="N5" s="31"/>
    </row>
    <row r="6" spans="2:21" x14ac:dyDescent="0.3">
      <c r="B6" s="76" t="s">
        <v>6</v>
      </c>
      <c r="C6" s="79" t="s">
        <v>58</v>
      </c>
      <c r="D6" s="80"/>
      <c r="E6" s="70" t="s">
        <v>86</v>
      </c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21" ht="17.25" thickBot="1" x14ac:dyDescent="0.35">
      <c r="B7" s="77"/>
      <c r="C7" s="79" t="s">
        <v>58</v>
      </c>
      <c r="D7" s="80"/>
      <c r="E7" s="70" t="s">
        <v>87</v>
      </c>
      <c r="F7" s="70"/>
      <c r="G7" s="71"/>
      <c r="I7" s="3">
        <f>C5+F5</f>
        <v>6</v>
      </c>
      <c r="J7" s="2">
        <f>SUBTOTAL(3,C6:D10)</f>
        <v>2</v>
      </c>
      <c r="K7" s="2">
        <f>CHOOSE(MATCH(E3, {"R1","R2","H","M","L"}, 0), 4, 5, 12, 8, 6)</f>
        <v>8</v>
      </c>
      <c r="L7" s="1">
        <f>K7-I7-J7</f>
        <v>0</v>
      </c>
      <c r="M7" s="32"/>
      <c r="N7" s="32"/>
    </row>
    <row r="8" spans="2:21" x14ac:dyDescent="0.3">
      <c r="B8" s="77"/>
      <c r="C8" s="79"/>
      <c r="D8" s="80"/>
      <c r="E8" s="81"/>
      <c r="F8" s="82"/>
      <c r="G8" s="83"/>
      <c r="J8" s="32"/>
      <c r="K8" s="32"/>
      <c r="L8" s="32"/>
      <c r="M8" s="32"/>
      <c r="N8" s="32"/>
    </row>
    <row r="9" spans="2:21" x14ac:dyDescent="0.3">
      <c r="B9" s="77"/>
      <c r="C9" s="79"/>
      <c r="D9" s="80"/>
      <c r="E9" s="81"/>
      <c r="F9" s="82"/>
      <c r="G9" s="83"/>
      <c r="J9" s="32"/>
      <c r="K9" s="32"/>
      <c r="L9" s="32"/>
      <c r="M9" s="32"/>
      <c r="N9" s="32"/>
    </row>
    <row r="10" spans="2:21" ht="17.25" thickBot="1" x14ac:dyDescent="0.35">
      <c r="B10" s="78"/>
      <c r="C10" s="84"/>
      <c r="D10" s="85"/>
      <c r="E10" s="86"/>
      <c r="F10" s="86"/>
      <c r="G10" s="87"/>
      <c r="J10" s="32"/>
      <c r="K10" s="32"/>
      <c r="L10" s="32"/>
      <c r="M10" s="32"/>
      <c r="N10" s="32"/>
    </row>
    <row r="11" spans="2:21" ht="30" customHeight="1" thickBot="1" x14ac:dyDescent="0.35">
      <c r="C11" s="9"/>
    </row>
    <row r="12" spans="2:21" ht="17.100000000000001" customHeight="1" x14ac:dyDescent="0.3">
      <c r="C12" s="9"/>
      <c r="I12" s="43" t="s">
        <v>91</v>
      </c>
      <c r="J12" s="41" t="s">
        <v>92</v>
      </c>
      <c r="K12" s="41" t="s">
        <v>106</v>
      </c>
      <c r="L12" s="41" t="s">
        <v>89</v>
      </c>
      <c r="M12" s="44" t="s">
        <v>95</v>
      </c>
      <c r="N12" s="45" t="s">
        <v>90</v>
      </c>
      <c r="P12" s="43" t="s">
        <v>91</v>
      </c>
      <c r="Q12" s="41" t="s">
        <v>92</v>
      </c>
      <c r="R12" s="41" t="s">
        <v>106</v>
      </c>
      <c r="S12" s="41" t="s">
        <v>89</v>
      </c>
      <c r="T12" s="44" t="s">
        <v>95</v>
      </c>
      <c r="U12" s="45" t="s">
        <v>90</v>
      </c>
    </row>
    <row r="13" spans="2:21" ht="17.100000000000001" customHeight="1" thickBot="1" x14ac:dyDescent="0.35">
      <c r="C13" s="9"/>
      <c r="I13" s="46" t="s">
        <v>98</v>
      </c>
      <c r="J13" s="42" t="s">
        <v>102</v>
      </c>
      <c r="K13" s="42" t="s">
        <v>98</v>
      </c>
      <c r="L13" s="42"/>
      <c r="M13" s="47">
        <v>1</v>
      </c>
      <c r="N13" s="48">
        <v>1</v>
      </c>
      <c r="P13" s="46" t="s">
        <v>98</v>
      </c>
      <c r="Q13" s="42" t="s">
        <v>102</v>
      </c>
      <c r="R13" s="42" t="s">
        <v>98</v>
      </c>
      <c r="S13" s="42" t="s">
        <v>98</v>
      </c>
      <c r="T13" s="47"/>
      <c r="U13" s="48">
        <v>1</v>
      </c>
    </row>
    <row r="14" spans="2:21" ht="17.100000000000001" customHeight="1" x14ac:dyDescent="0.3">
      <c r="C14" s="9"/>
      <c r="I14" s="43"/>
      <c r="J14" s="41"/>
      <c r="K14" s="41"/>
      <c r="L14" s="44"/>
      <c r="M14" s="44"/>
      <c r="N14" s="45" t="s">
        <v>93</v>
      </c>
      <c r="P14" s="43"/>
      <c r="Q14" s="41"/>
      <c r="R14" s="41"/>
      <c r="S14" s="44"/>
      <c r="T14" s="44"/>
      <c r="U14" s="45" t="s">
        <v>93</v>
      </c>
    </row>
    <row r="15" spans="2:21" ht="17.100000000000001" customHeight="1" thickBot="1" x14ac:dyDescent="0.35">
      <c r="C15" s="9"/>
      <c r="I15" s="49"/>
      <c r="J15" s="47"/>
      <c r="K15" s="47"/>
      <c r="L15" s="47"/>
      <c r="M15" s="47"/>
      <c r="N15" s="50">
        <f>I13+J13+K13+L13+M13+N13+I15+J15+K15+L15+M15</f>
        <v>8</v>
      </c>
      <c r="P15" s="49"/>
      <c r="Q15" s="47"/>
      <c r="R15" s="47"/>
      <c r="S15" s="47"/>
      <c r="T15" s="47"/>
      <c r="U15" s="50">
        <f>P13+Q13+R13+S13+T13+U13+P15+Q15+R15+S15+T15</f>
        <v>8</v>
      </c>
    </row>
    <row r="16" spans="2:21" ht="30" customHeight="1" thickBot="1" x14ac:dyDescent="0.35">
      <c r="C16" s="9"/>
    </row>
    <row r="17" spans="2:21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>2</v>
      </c>
      <c r="N17" s="62"/>
      <c r="P17" s="14" t="s">
        <v>17</v>
      </c>
      <c r="Q17" s="90" t="s">
        <v>6</v>
      </c>
      <c r="R17" s="91"/>
      <c r="S17" s="33" t="s">
        <v>59</v>
      </c>
      <c r="T17" s="92" t="str">
        <f>RIGHT(C7, 1)</f>
        <v>2</v>
      </c>
      <c r="U17" s="62"/>
    </row>
    <row r="18" spans="2:21" x14ac:dyDescent="0.3">
      <c r="B18" s="30" t="s">
        <v>19</v>
      </c>
      <c r="C18" s="93" t="str">
        <f>C2 &amp; "(이동)"</f>
        <v>침착한 수비수	(이동)</v>
      </c>
      <c r="D18" s="94"/>
      <c r="E18" s="94"/>
      <c r="F18" s="94"/>
      <c r="G18" s="95"/>
      <c r="I18" s="10" t="s">
        <v>19</v>
      </c>
      <c r="J18" s="81" t="str">
        <f>E6</f>
        <v>철벽 태세</v>
      </c>
      <c r="K18" s="82"/>
      <c r="L18" s="82"/>
      <c r="M18" s="82"/>
      <c r="N18" s="83"/>
      <c r="P18" s="10" t="s">
        <v>19</v>
      </c>
      <c r="Q18" s="81" t="str">
        <f>E7</f>
        <v>순응의 반격</v>
      </c>
      <c r="R18" s="82"/>
      <c r="S18" s="82"/>
      <c r="T18" s="82"/>
      <c r="U18" s="83"/>
    </row>
    <row r="19" spans="2:21" ht="249.95" customHeight="1" x14ac:dyDescent="0.3">
      <c r="B19" s="10" t="s">
        <v>10</v>
      </c>
      <c r="C19" s="70" t="e" vm="6">
        <v>#VALUE!</v>
      </c>
      <c r="D19" s="70"/>
      <c r="E19" s="70"/>
      <c r="F19" s="70"/>
      <c r="G19" s="71"/>
      <c r="I19" s="10" t="s">
        <v>10</v>
      </c>
      <c r="J19" s="81" t="e" vm="6">
        <v>#VALUE!</v>
      </c>
      <c r="K19" s="82"/>
      <c r="L19" s="82"/>
      <c r="M19" s="82"/>
      <c r="N19" s="83"/>
      <c r="P19" s="10" t="s">
        <v>10</v>
      </c>
      <c r="Q19" s="81" t="e" vm="6">
        <v>#VALUE!</v>
      </c>
      <c r="R19" s="82"/>
      <c r="S19" s="82"/>
      <c r="T19" s="82"/>
      <c r="U19" s="83"/>
    </row>
    <row r="20" spans="2:21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 t="s">
        <v>122</v>
      </c>
      <c r="K20" s="99"/>
      <c r="L20" s="99"/>
      <c r="M20" s="99"/>
      <c r="N20" s="100"/>
      <c r="P20" s="10" t="s">
        <v>7</v>
      </c>
      <c r="Q20" s="101" t="s">
        <v>123</v>
      </c>
      <c r="R20" s="99"/>
      <c r="S20" s="99"/>
      <c r="T20" s="99"/>
      <c r="U20" s="100"/>
    </row>
    <row r="21" spans="2:21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3">
        <v>#VALUE!</v>
      </c>
      <c r="K21" s="88"/>
      <c r="L21" s="88"/>
      <c r="M21" s="88"/>
      <c r="N21" s="89"/>
      <c r="P21" s="34" t="s">
        <v>4</v>
      </c>
      <c r="Q21" s="88" t="e" vm="1">
        <v>#VALUE!</v>
      </c>
      <c r="R21" s="88"/>
      <c r="S21" s="88"/>
      <c r="T21" s="88"/>
      <c r="U21" s="89"/>
    </row>
    <row r="22" spans="2:21" ht="30" customHeight="1" thickBot="1" x14ac:dyDescent="0.35">
      <c r="C22" s="9"/>
    </row>
    <row r="23" spans="2:21" x14ac:dyDescent="0.3">
      <c r="B23" s="14" t="s">
        <v>19</v>
      </c>
      <c r="C23" s="72" t="str">
        <f>'영장(C,H,M,L)'!C6</f>
        <v>나태한 문지기</v>
      </c>
      <c r="D23" s="72"/>
      <c r="E23" s="72"/>
      <c r="F23" s="72"/>
      <c r="G23" s="73"/>
    </row>
    <row r="24" spans="2:21" x14ac:dyDescent="0.3">
      <c r="B24" s="10" t="s">
        <v>16</v>
      </c>
      <c r="C24" s="12" t="str">
        <f>'캐릭터 설정정리'!$B$2</f>
        <v>영장</v>
      </c>
      <c r="D24" s="13" t="s">
        <v>14</v>
      </c>
      <c r="E24" s="12" t="str">
        <f>'캐릭터 설정정리'!$E$5</f>
        <v>M</v>
      </c>
      <c r="F24" s="13" t="s">
        <v>12</v>
      </c>
      <c r="G24" s="11" t="str">
        <f>'캐릭터 설정정리'!$B$4</f>
        <v>탱커</v>
      </c>
    </row>
    <row r="25" spans="2:21" ht="249.95" customHeight="1" x14ac:dyDescent="0.3">
      <c r="B25" s="10" t="s">
        <v>10</v>
      </c>
      <c r="C25" s="70" t="e" vm="7">
        <v>#VALUE!</v>
      </c>
      <c r="D25" s="70"/>
      <c r="E25" s="70"/>
      <c r="F25" s="70"/>
      <c r="G25" s="71"/>
      <c r="I25" s="4"/>
    </row>
    <row r="26" spans="2:21" ht="17.25" thickBot="1" x14ac:dyDescent="0.35">
      <c r="B26" s="10" t="s">
        <v>9</v>
      </c>
      <c r="C26" s="74">
        <v>3</v>
      </c>
      <c r="D26" s="74"/>
      <c r="E26" s="13" t="s">
        <v>8</v>
      </c>
      <c r="F26" s="74">
        <v>3</v>
      </c>
      <c r="G26" s="75"/>
      <c r="I26" s="4"/>
      <c r="J26" s="31"/>
      <c r="K26" s="31"/>
      <c r="L26" s="31"/>
      <c r="M26" s="31"/>
      <c r="N26" s="31"/>
    </row>
    <row r="27" spans="2:21" x14ac:dyDescent="0.3">
      <c r="B27" s="76" t="s">
        <v>6</v>
      </c>
      <c r="C27" s="79" t="s">
        <v>67</v>
      </c>
      <c r="D27" s="80"/>
      <c r="E27" s="70" t="s">
        <v>88</v>
      </c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21" ht="17.25" thickBot="1" x14ac:dyDescent="0.35">
      <c r="B28" s="77"/>
      <c r="C28" s="79"/>
      <c r="D28" s="80"/>
      <c r="E28" s="70"/>
      <c r="F28" s="70"/>
      <c r="G28" s="71"/>
      <c r="I28" s="3">
        <f>C26+F26</f>
        <v>6</v>
      </c>
      <c r="J28" s="2">
        <f>SUBTOTAL(3,C27:D31)</f>
        <v>1</v>
      </c>
      <c r="K28" s="2">
        <f>CHOOSE(MATCH(E24, {"R1","R2","H","M","L"}, 0), 4, 5, 12, 8, 6)</f>
        <v>8</v>
      </c>
      <c r="L28" s="1">
        <f>K28-I28-J28</f>
        <v>1</v>
      </c>
      <c r="M28" s="32"/>
      <c r="N28" s="32"/>
    </row>
    <row r="29" spans="2:21" x14ac:dyDescent="0.3">
      <c r="B29" s="77"/>
      <c r="C29" s="79"/>
      <c r="D29" s="80"/>
      <c r="E29" s="81"/>
      <c r="F29" s="82"/>
      <c r="G29" s="83"/>
      <c r="J29" s="32"/>
      <c r="K29" s="32"/>
      <c r="L29" s="32"/>
      <c r="M29" s="32"/>
      <c r="N29" s="32"/>
    </row>
    <row r="30" spans="2:21" x14ac:dyDescent="0.3">
      <c r="B30" s="77"/>
      <c r="C30" s="79"/>
      <c r="D30" s="80"/>
      <c r="E30" s="81"/>
      <c r="F30" s="82"/>
      <c r="G30" s="83"/>
      <c r="J30" s="32"/>
      <c r="K30" s="32"/>
      <c r="L30" s="32"/>
      <c r="M30" s="32"/>
      <c r="N30" s="32"/>
    </row>
    <row r="31" spans="2:21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21" ht="30" customHeight="1" thickBot="1" x14ac:dyDescent="0.35">
      <c r="C32" s="9"/>
    </row>
    <row r="33" spans="2:21" ht="17.100000000000001" customHeight="1" x14ac:dyDescent="0.3">
      <c r="C33" s="9"/>
      <c r="I33" s="43" t="s">
        <v>91</v>
      </c>
      <c r="J33" s="41" t="s">
        <v>92</v>
      </c>
      <c r="K33" s="41" t="s">
        <v>106</v>
      </c>
      <c r="L33" s="41" t="s">
        <v>89</v>
      </c>
      <c r="M33" s="44" t="s">
        <v>95</v>
      </c>
      <c r="N33" s="45" t="s">
        <v>90</v>
      </c>
    </row>
    <row r="34" spans="2:21" ht="17.100000000000001" customHeight="1" thickBot="1" x14ac:dyDescent="0.35">
      <c r="C34" s="9"/>
      <c r="I34" s="46" t="s">
        <v>103</v>
      </c>
      <c r="J34" s="42" t="s">
        <v>104</v>
      </c>
      <c r="K34" s="42" t="s">
        <v>102</v>
      </c>
      <c r="L34" s="42"/>
      <c r="M34" s="47"/>
      <c r="N34" s="48"/>
    </row>
    <row r="35" spans="2:21" ht="17.100000000000001" customHeight="1" x14ac:dyDescent="0.3">
      <c r="C35" s="9"/>
      <c r="I35" s="43" t="s">
        <v>105</v>
      </c>
      <c r="J35" s="41"/>
      <c r="K35" s="41"/>
      <c r="L35" s="44"/>
      <c r="M35" s="44"/>
      <c r="N35" s="45" t="s">
        <v>93</v>
      </c>
    </row>
    <row r="36" spans="2:21" ht="17.100000000000001" customHeight="1" thickBot="1" x14ac:dyDescent="0.35">
      <c r="C36" s="9"/>
      <c r="I36" s="49">
        <v>1</v>
      </c>
      <c r="J36" s="47"/>
      <c r="K36" s="47"/>
      <c r="L36" s="47"/>
      <c r="M36" s="47"/>
      <c r="N36" s="50">
        <f>I34+J34+K34+L34+M34+N34+I36+J36+K36+L36+M36</f>
        <v>13</v>
      </c>
    </row>
    <row r="37" spans="2:21" ht="30" customHeight="1" thickBot="1" x14ac:dyDescent="0.35">
      <c r="C37" s="9"/>
    </row>
    <row r="38" spans="2:21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>3</v>
      </c>
      <c r="N38" s="62"/>
      <c r="P38" s="4"/>
      <c r="S38" s="4"/>
    </row>
    <row r="39" spans="2:21" x14ac:dyDescent="0.3">
      <c r="B39" s="30" t="s">
        <v>19</v>
      </c>
      <c r="C39" s="93" t="str">
        <f>C23 &amp; "(이동)"</f>
        <v>나태한 문지기(이동)</v>
      </c>
      <c r="D39" s="94"/>
      <c r="E39" s="94"/>
      <c r="F39" s="94"/>
      <c r="G39" s="95"/>
      <c r="I39" s="10" t="s">
        <v>19</v>
      </c>
      <c r="J39" s="81" t="str">
        <f>E27</f>
        <v>그래도 일이니까</v>
      </c>
      <c r="K39" s="82"/>
      <c r="L39" s="82"/>
      <c r="M39" s="82"/>
      <c r="N39" s="83"/>
      <c r="P39" s="4"/>
    </row>
    <row r="40" spans="2:21" ht="249.95" customHeight="1" x14ac:dyDescent="0.3">
      <c r="B40" s="10" t="s">
        <v>10</v>
      </c>
      <c r="C40" s="70" t="e" vm="7">
        <v>#VALUE!</v>
      </c>
      <c r="D40" s="70"/>
      <c r="E40" s="70"/>
      <c r="F40" s="70"/>
      <c r="G40" s="71"/>
      <c r="I40" s="10" t="s">
        <v>10</v>
      </c>
      <c r="J40" s="70" t="e" vm="7">
        <v>#VALUE!</v>
      </c>
      <c r="K40" s="70"/>
      <c r="L40" s="70"/>
      <c r="M40" s="70"/>
      <c r="N40" s="71"/>
      <c r="P40" s="4"/>
    </row>
    <row r="41" spans="2:21" ht="53.2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 t="s">
        <v>151</v>
      </c>
      <c r="K41" s="99"/>
      <c r="L41" s="99"/>
      <c r="M41" s="99"/>
      <c r="N41" s="100"/>
      <c r="P41" s="4"/>
      <c r="Q41" s="36"/>
      <c r="R41" s="31"/>
      <c r="S41" s="31"/>
      <c r="T41" s="31"/>
      <c r="U41" s="31"/>
    </row>
    <row r="42" spans="2:21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5"/>
      <c r="Q42" s="32"/>
      <c r="R42" s="32"/>
      <c r="S42" s="32"/>
      <c r="T42" s="32"/>
      <c r="U42" s="32"/>
    </row>
    <row r="43" spans="2:21" ht="30" customHeight="1" thickBot="1" x14ac:dyDescent="0.35"/>
    <row r="44" spans="2:21" x14ac:dyDescent="0.3">
      <c r="B44" s="14" t="s">
        <v>19</v>
      </c>
      <c r="C44" s="72" t="str">
        <f>'영장(C,H,M,L)'!D6</f>
        <v>마법 방패를 두른 수호자</v>
      </c>
      <c r="D44" s="72"/>
      <c r="E44" s="72"/>
      <c r="F44" s="72"/>
      <c r="G44" s="73"/>
    </row>
    <row r="45" spans="2:21" x14ac:dyDescent="0.3">
      <c r="B45" s="10" t="s">
        <v>16</v>
      </c>
      <c r="C45" s="12" t="str">
        <f>'캐릭터 설정정리'!$B$2</f>
        <v>영장</v>
      </c>
      <c r="D45" s="13" t="s">
        <v>14</v>
      </c>
      <c r="E45" s="12" t="str">
        <f>'캐릭터 설정정리'!$E$5</f>
        <v>M</v>
      </c>
      <c r="F45" s="13" t="s">
        <v>12</v>
      </c>
      <c r="G45" s="11" t="str">
        <f>'캐릭터 설정정리'!$B$4</f>
        <v>탱커</v>
      </c>
    </row>
    <row r="46" spans="2:21" ht="249.95" customHeight="1" x14ac:dyDescent="0.3">
      <c r="B46" s="10" t="s">
        <v>10</v>
      </c>
      <c r="C46" s="70" t="e" vm="8">
        <v>#VALUE!</v>
      </c>
      <c r="D46" s="70"/>
      <c r="E46" s="70"/>
      <c r="F46" s="70"/>
      <c r="G46" s="71"/>
      <c r="I46" s="4"/>
    </row>
    <row r="47" spans="2:21" ht="17.25" thickBot="1" x14ac:dyDescent="0.35">
      <c r="B47" s="10" t="s">
        <v>9</v>
      </c>
      <c r="C47" s="102">
        <v>2</v>
      </c>
      <c r="D47" s="103"/>
      <c r="E47" s="13" t="s">
        <v>8</v>
      </c>
      <c r="F47" s="102">
        <v>4</v>
      </c>
      <c r="G47" s="104"/>
      <c r="I47" s="4"/>
      <c r="J47" s="31"/>
      <c r="K47" s="31"/>
      <c r="L47" s="31"/>
      <c r="M47" s="31"/>
      <c r="N47" s="31"/>
    </row>
    <row r="48" spans="2:21" x14ac:dyDescent="0.3">
      <c r="B48" s="76" t="s">
        <v>6</v>
      </c>
      <c r="C48" s="79" t="s">
        <v>5</v>
      </c>
      <c r="D48" s="80"/>
      <c r="E48" s="81" t="s">
        <v>107</v>
      </c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21" ht="17.25" thickBot="1" x14ac:dyDescent="0.35">
      <c r="B49" s="77"/>
      <c r="C49" s="79" t="s">
        <v>58</v>
      </c>
      <c r="D49" s="80"/>
      <c r="E49" s="81" t="s">
        <v>108</v>
      </c>
      <c r="F49" s="82"/>
      <c r="G49" s="83"/>
      <c r="I49" s="3">
        <f>C47+F47</f>
        <v>6</v>
      </c>
      <c r="J49" s="2">
        <f>SUBTOTAL(3,C48:D52)</f>
        <v>2</v>
      </c>
      <c r="K49" s="2">
        <f>CHOOSE(MATCH(E45, {"R1","R2","H","M","L"}, 0), 4, 5, 12, 8, 6)</f>
        <v>8</v>
      </c>
      <c r="L49" s="1">
        <f>K49-I49-J49</f>
        <v>0</v>
      </c>
      <c r="M49" s="32"/>
      <c r="N49" s="32"/>
    </row>
    <row r="50" spans="2:21" x14ac:dyDescent="0.3">
      <c r="B50" s="77"/>
      <c r="C50" s="79"/>
      <c r="D50" s="80"/>
      <c r="E50" s="81"/>
      <c r="F50" s="82"/>
      <c r="G50" s="83"/>
      <c r="J50" s="32"/>
      <c r="K50" s="32"/>
      <c r="L50" s="32"/>
      <c r="M50" s="32"/>
      <c r="N50" s="32"/>
    </row>
    <row r="51" spans="2:21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21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21" ht="30" customHeight="1" thickBot="1" x14ac:dyDescent="0.35">
      <c r="C53" s="9"/>
    </row>
    <row r="54" spans="2:21" ht="17.100000000000001" customHeight="1" x14ac:dyDescent="0.3">
      <c r="C54" s="9"/>
      <c r="I54" s="43" t="s">
        <v>91</v>
      </c>
      <c r="J54" s="41" t="s">
        <v>92</v>
      </c>
      <c r="K54" s="41" t="s">
        <v>106</v>
      </c>
      <c r="L54" s="41" t="s">
        <v>89</v>
      </c>
      <c r="M54" s="44" t="s">
        <v>95</v>
      </c>
      <c r="N54" s="45" t="s">
        <v>90</v>
      </c>
      <c r="P54" s="43" t="s">
        <v>91</v>
      </c>
      <c r="Q54" s="41" t="s">
        <v>92</v>
      </c>
      <c r="R54" s="41" t="s">
        <v>106</v>
      </c>
      <c r="S54" s="41" t="s">
        <v>89</v>
      </c>
      <c r="T54" s="44" t="s">
        <v>95</v>
      </c>
      <c r="U54" s="45" t="s">
        <v>90</v>
      </c>
    </row>
    <row r="55" spans="2:21" ht="17.100000000000001" customHeight="1" thickBot="1" x14ac:dyDescent="0.35">
      <c r="C55" s="9"/>
      <c r="I55" s="46" t="s">
        <v>98</v>
      </c>
      <c r="J55" s="42" t="s">
        <v>101</v>
      </c>
      <c r="K55" s="42" t="s">
        <v>98</v>
      </c>
      <c r="L55" s="42"/>
      <c r="M55" s="47">
        <v>1</v>
      </c>
      <c r="N55" s="48"/>
      <c r="P55" s="46" t="s">
        <v>101</v>
      </c>
      <c r="Q55" s="42" t="s">
        <v>103</v>
      </c>
      <c r="R55" s="42" t="s">
        <v>98</v>
      </c>
      <c r="S55" s="42"/>
      <c r="T55" s="47"/>
      <c r="U55" s="48"/>
    </row>
    <row r="56" spans="2:21" ht="17.100000000000001" customHeight="1" x14ac:dyDescent="0.3">
      <c r="C56" s="9"/>
      <c r="I56" s="43"/>
      <c r="J56" s="41"/>
      <c r="K56" s="41"/>
      <c r="L56" s="44"/>
      <c r="M56" s="44"/>
      <c r="N56" s="45" t="s">
        <v>93</v>
      </c>
      <c r="P56" s="43"/>
      <c r="Q56" s="41"/>
      <c r="R56" s="41"/>
      <c r="S56" s="44"/>
      <c r="T56" s="44"/>
      <c r="U56" s="45" t="s">
        <v>93</v>
      </c>
    </row>
    <row r="57" spans="2:21" ht="17.100000000000001" customHeight="1" thickBot="1" x14ac:dyDescent="0.35">
      <c r="C57" s="9"/>
      <c r="I57" s="49"/>
      <c r="J57" s="47"/>
      <c r="K57" s="47"/>
      <c r="L57" s="47"/>
      <c r="M57" s="47"/>
      <c r="N57" s="50">
        <f>I55+J55+K55+L55+M55+N55+I57+J57+K57+L57+M57</f>
        <v>5</v>
      </c>
      <c r="P57" s="49"/>
      <c r="Q57" s="47"/>
      <c r="R57" s="47"/>
      <c r="S57" s="47"/>
      <c r="T57" s="47"/>
      <c r="U57" s="50">
        <f>P55+Q55+R55+S55+T55+U55+P57+Q57+R57+S57+T57</f>
        <v>6</v>
      </c>
    </row>
    <row r="58" spans="2:21" ht="30" customHeight="1" thickBot="1" x14ac:dyDescent="0.35">
      <c r="C58" s="9"/>
    </row>
    <row r="59" spans="2:21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>1</v>
      </c>
      <c r="N59" s="62"/>
      <c r="P59" s="14" t="s">
        <v>17</v>
      </c>
      <c r="Q59" s="90" t="s">
        <v>6</v>
      </c>
      <c r="R59" s="91"/>
      <c r="S59" s="33" t="s">
        <v>59</v>
      </c>
      <c r="T59" s="92" t="str">
        <f>RIGHT(C49, 1)</f>
        <v>2</v>
      </c>
      <c r="U59" s="62"/>
    </row>
    <row r="60" spans="2:21" x14ac:dyDescent="0.3">
      <c r="B60" s="30" t="s">
        <v>19</v>
      </c>
      <c r="C60" s="93" t="str">
        <f>C44 &amp; "(이동)"</f>
        <v>마법 방패를 두른 수호자(이동)</v>
      </c>
      <c r="D60" s="94"/>
      <c r="E60" s="94"/>
      <c r="F60" s="94"/>
      <c r="G60" s="95"/>
      <c r="I60" s="10" t="s">
        <v>19</v>
      </c>
      <c r="J60" s="81" t="str">
        <f>E48</f>
        <v>오색방진</v>
      </c>
      <c r="K60" s="82"/>
      <c r="L60" s="82"/>
      <c r="M60" s="82"/>
      <c r="N60" s="83"/>
      <c r="P60" s="10" t="s">
        <v>19</v>
      </c>
      <c r="Q60" s="81" t="str">
        <f>E49</f>
        <v>마법반사진</v>
      </c>
      <c r="R60" s="82"/>
      <c r="S60" s="82"/>
      <c r="T60" s="82"/>
      <c r="U60" s="83"/>
    </row>
    <row r="61" spans="2:21" ht="249.95" customHeight="1" x14ac:dyDescent="0.3">
      <c r="B61" s="10" t="s">
        <v>10</v>
      </c>
      <c r="C61" s="70" t="e" vm="8">
        <v>#VALUE!</v>
      </c>
      <c r="D61" s="70"/>
      <c r="E61" s="70"/>
      <c r="F61" s="70"/>
      <c r="G61" s="71"/>
      <c r="I61" s="10" t="s">
        <v>10</v>
      </c>
      <c r="J61" s="70" t="e" vm="8">
        <v>#VALUE!</v>
      </c>
      <c r="K61" s="70"/>
      <c r="L61" s="70"/>
      <c r="M61" s="70"/>
      <c r="N61" s="71"/>
      <c r="P61" s="10" t="s">
        <v>10</v>
      </c>
      <c r="Q61" s="70" t="e" vm="8">
        <v>#VALUE!</v>
      </c>
      <c r="R61" s="70"/>
      <c r="S61" s="70"/>
      <c r="T61" s="70"/>
      <c r="U61" s="71"/>
    </row>
    <row r="62" spans="2:21" ht="53.2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 t="s">
        <v>109</v>
      </c>
      <c r="K62" s="99"/>
      <c r="L62" s="99"/>
      <c r="M62" s="99"/>
      <c r="N62" s="100"/>
      <c r="P62" s="10" t="s">
        <v>7</v>
      </c>
      <c r="Q62" s="101" t="s">
        <v>124</v>
      </c>
      <c r="R62" s="99"/>
      <c r="S62" s="99"/>
      <c r="T62" s="99"/>
      <c r="U62" s="100"/>
    </row>
    <row r="63" spans="2:21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4" t="s">
        <v>4</v>
      </c>
      <c r="Q63" s="88" t="e" vm="1">
        <v>#VALUE!</v>
      </c>
      <c r="R63" s="88"/>
      <c r="S63" s="88"/>
      <c r="T63" s="88"/>
      <c r="U63" s="89"/>
    </row>
  </sheetData>
  <mergeCells count="93">
    <mergeCell ref="C2:G2"/>
    <mergeCell ref="C4:G4"/>
    <mergeCell ref="C5:D5"/>
    <mergeCell ref="F5:G5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  <mergeCell ref="C25:G25"/>
    <mergeCell ref="J17:K17"/>
    <mergeCell ref="M17:N17"/>
    <mergeCell ref="C18:G18"/>
    <mergeCell ref="J18:N18"/>
    <mergeCell ref="C19:G19"/>
    <mergeCell ref="J19:N19"/>
    <mergeCell ref="C17:D17"/>
    <mergeCell ref="F17:G17"/>
    <mergeCell ref="C20:G20"/>
    <mergeCell ref="J20:N20"/>
    <mergeCell ref="C21:G21"/>
    <mergeCell ref="J21:N21"/>
    <mergeCell ref="C23:G23"/>
    <mergeCell ref="C26:D26"/>
    <mergeCell ref="F26:G26"/>
    <mergeCell ref="B27:B31"/>
    <mergeCell ref="C27:D27"/>
    <mergeCell ref="E27:G27"/>
    <mergeCell ref="C28:D28"/>
    <mergeCell ref="E28:G28"/>
    <mergeCell ref="C29:D29"/>
    <mergeCell ref="E29:G29"/>
    <mergeCell ref="C30:D30"/>
    <mergeCell ref="E30:G30"/>
    <mergeCell ref="C31:D31"/>
    <mergeCell ref="E31:G31"/>
    <mergeCell ref="C39:G39"/>
    <mergeCell ref="J39:N39"/>
    <mergeCell ref="J38:K38"/>
    <mergeCell ref="C47:D47"/>
    <mergeCell ref="F47:G47"/>
    <mergeCell ref="C40:G40"/>
    <mergeCell ref="J40:N40"/>
    <mergeCell ref="C41:G41"/>
    <mergeCell ref="J41:N41"/>
    <mergeCell ref="C42:G42"/>
    <mergeCell ref="J42:N42"/>
    <mergeCell ref="C44:G44"/>
    <mergeCell ref="C38:D38"/>
    <mergeCell ref="F38:G38"/>
    <mergeCell ref="M38:N38"/>
    <mergeCell ref="C46:G46"/>
    <mergeCell ref="B48:B52"/>
    <mergeCell ref="C48:D48"/>
    <mergeCell ref="E48:G48"/>
    <mergeCell ref="C49:D49"/>
    <mergeCell ref="E49:G49"/>
    <mergeCell ref="C50:D50"/>
    <mergeCell ref="E50:G50"/>
    <mergeCell ref="C51:D51"/>
    <mergeCell ref="E51:G51"/>
    <mergeCell ref="C52:D52"/>
    <mergeCell ref="E52:G52"/>
    <mergeCell ref="C59:D59"/>
    <mergeCell ref="F59:G59"/>
    <mergeCell ref="J59:K59"/>
    <mergeCell ref="M59:N59"/>
    <mergeCell ref="T59:U59"/>
    <mergeCell ref="Q59:R59"/>
    <mergeCell ref="C60:G60"/>
    <mergeCell ref="J60:N60"/>
    <mergeCell ref="Q60:U60"/>
    <mergeCell ref="C61:G61"/>
    <mergeCell ref="J61:N61"/>
    <mergeCell ref="Q61:U61"/>
    <mergeCell ref="C62:G62"/>
    <mergeCell ref="J62:N62"/>
    <mergeCell ref="Q62:U62"/>
    <mergeCell ref="C63:G63"/>
    <mergeCell ref="J63:N63"/>
    <mergeCell ref="Q63:U63"/>
    <mergeCell ref="Q21:U21"/>
    <mergeCell ref="Q17:R17"/>
    <mergeCell ref="T17:U17"/>
    <mergeCell ref="Q18:U18"/>
    <mergeCell ref="Q19:U19"/>
    <mergeCell ref="Q20:U20"/>
  </mergeCells>
  <phoneticPr fontId="2" type="noConversion"/>
  <pageMargins left="0.7" right="0.7" top="0.75" bottom="0.75" header="0.3" footer="0.3"/>
  <ignoredErrors>
    <ignoredError sqref="K13" numberStoredAsText="1"/>
  </ignoredError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BE976B-B8A5-4BA4-858D-8FF09BFDD053}">
  <sheetPr>
    <tabColor rgb="FFFFC000"/>
  </sheetPr>
  <dimension ref="B1:AP63"/>
  <sheetViews>
    <sheetView topLeftCell="A4" zoomScale="55" zoomScaleNormal="55" workbookViewId="0">
      <selection activeCell="AJ42" sqref="AJ42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42" ht="17.25" thickBot="1" x14ac:dyDescent="0.35"/>
    <row r="2" spans="2:42" x14ac:dyDescent="0.3">
      <c r="B2" s="14" t="s">
        <v>19</v>
      </c>
      <c r="C2" s="72" t="str">
        <f>'영장(C,H,M,L)'!B5</f>
        <v>산군 -강수-</v>
      </c>
      <c r="D2" s="72"/>
      <c r="E2" s="72"/>
      <c r="F2" s="72"/>
      <c r="G2" s="73"/>
    </row>
    <row r="3" spans="2:42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설정정리'!$D$5</f>
        <v>H</v>
      </c>
      <c r="F3" s="13" t="s">
        <v>12</v>
      </c>
      <c r="G3" s="11" t="str">
        <f>'캐릭터 설정정리'!$B$4</f>
        <v>탱커</v>
      </c>
    </row>
    <row r="4" spans="2:42" ht="249.95" customHeight="1" x14ac:dyDescent="0.3">
      <c r="B4" s="10" t="s">
        <v>10</v>
      </c>
      <c r="C4" s="81" t="e" vm="9">
        <v>#VALUE!</v>
      </c>
      <c r="D4" s="82"/>
      <c r="E4" s="82"/>
      <c r="F4" s="82"/>
      <c r="G4" s="83"/>
      <c r="I4" s="4"/>
    </row>
    <row r="5" spans="2:42" ht="17.25" thickBot="1" x14ac:dyDescent="0.35">
      <c r="B5" s="10" t="s">
        <v>9</v>
      </c>
      <c r="C5" s="74">
        <v>6</v>
      </c>
      <c r="D5" s="74"/>
      <c r="E5" s="13" t="s">
        <v>8</v>
      </c>
      <c r="F5" s="74">
        <v>3</v>
      </c>
      <c r="G5" s="75"/>
      <c r="I5" s="4"/>
      <c r="J5" s="31"/>
      <c r="K5" s="31"/>
      <c r="L5" s="31"/>
      <c r="M5" s="31"/>
      <c r="N5" s="31"/>
    </row>
    <row r="6" spans="2:42" x14ac:dyDescent="0.3">
      <c r="B6" s="76" t="s">
        <v>6</v>
      </c>
      <c r="C6" s="79" t="s">
        <v>5</v>
      </c>
      <c r="D6" s="80"/>
      <c r="E6" s="70" t="s">
        <v>189</v>
      </c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42" ht="17.25" thickBot="1" x14ac:dyDescent="0.35">
      <c r="B7" s="77"/>
      <c r="C7" s="79" t="s">
        <v>5</v>
      </c>
      <c r="D7" s="80"/>
      <c r="E7" s="70" t="s">
        <v>190</v>
      </c>
      <c r="F7" s="70"/>
      <c r="G7" s="71"/>
      <c r="I7" s="3">
        <f>C5+F5</f>
        <v>9</v>
      </c>
      <c r="J7" s="2">
        <f>SUBTOTAL(3,C6:D10)</f>
        <v>3</v>
      </c>
      <c r="K7" s="2">
        <f>CHOOSE(MATCH(E3, {"R1","R2","H","M","L"}, 0), 4, 5, 12, 8, 6)</f>
        <v>12</v>
      </c>
      <c r="L7" s="1">
        <f>K7-I7-J7</f>
        <v>0</v>
      </c>
      <c r="M7" s="32"/>
      <c r="N7" s="32"/>
    </row>
    <row r="8" spans="2:42" x14ac:dyDescent="0.3">
      <c r="B8" s="77"/>
      <c r="C8" s="79" t="s">
        <v>58</v>
      </c>
      <c r="D8" s="80"/>
      <c r="E8" s="81" t="s">
        <v>192</v>
      </c>
      <c r="F8" s="82"/>
      <c r="G8" s="83"/>
      <c r="J8" s="32"/>
      <c r="K8" s="32"/>
      <c r="L8" s="32"/>
      <c r="M8" s="32"/>
      <c r="N8" s="32"/>
    </row>
    <row r="9" spans="2:42" x14ac:dyDescent="0.3">
      <c r="B9" s="77"/>
      <c r="C9" s="79"/>
      <c r="D9" s="80"/>
      <c r="E9" s="81"/>
      <c r="F9" s="82"/>
      <c r="G9" s="83"/>
      <c r="J9" s="32"/>
      <c r="K9" s="32"/>
      <c r="L9" s="32"/>
      <c r="M9" s="32"/>
      <c r="N9" s="32"/>
    </row>
    <row r="10" spans="2:42" ht="17.25" thickBot="1" x14ac:dyDescent="0.35">
      <c r="B10" s="78"/>
      <c r="C10" s="84"/>
      <c r="D10" s="85"/>
      <c r="E10" s="86"/>
      <c r="F10" s="86"/>
      <c r="G10" s="87"/>
      <c r="J10" s="32"/>
      <c r="K10" s="32"/>
      <c r="L10" s="32"/>
      <c r="M10" s="32"/>
      <c r="N10" s="32"/>
    </row>
    <row r="11" spans="2:42" ht="30" customHeight="1" thickBot="1" x14ac:dyDescent="0.35">
      <c r="C11" s="9"/>
    </row>
    <row r="12" spans="2:42" ht="17.100000000000001" customHeight="1" x14ac:dyDescent="0.3">
      <c r="C12" s="9"/>
      <c r="I12" s="43" t="s">
        <v>91</v>
      </c>
      <c r="J12" s="41" t="s">
        <v>92</v>
      </c>
      <c r="K12" s="41" t="s">
        <v>106</v>
      </c>
      <c r="L12" s="41" t="s">
        <v>89</v>
      </c>
      <c r="M12" s="44" t="s">
        <v>95</v>
      </c>
      <c r="N12" s="45" t="s">
        <v>90</v>
      </c>
      <c r="P12" s="43" t="s">
        <v>91</v>
      </c>
      <c r="Q12" s="41" t="s">
        <v>92</v>
      </c>
      <c r="R12" s="41" t="s">
        <v>106</v>
      </c>
      <c r="S12" s="41" t="s">
        <v>89</v>
      </c>
      <c r="T12" s="44" t="s">
        <v>95</v>
      </c>
      <c r="U12" s="45" t="s">
        <v>90</v>
      </c>
      <c r="W12" s="43" t="s">
        <v>91</v>
      </c>
      <c r="X12" s="41" t="s">
        <v>92</v>
      </c>
      <c r="Y12" s="41" t="s">
        <v>106</v>
      </c>
      <c r="Z12" s="41" t="s">
        <v>89</v>
      </c>
      <c r="AA12" s="44" t="s">
        <v>95</v>
      </c>
      <c r="AB12" s="45" t="s">
        <v>90</v>
      </c>
      <c r="AD12" s="39"/>
      <c r="AE12" s="39"/>
      <c r="AF12" s="39"/>
      <c r="AG12" s="39"/>
      <c r="AH12" s="40"/>
      <c r="AI12" s="40"/>
      <c r="AK12" s="39"/>
      <c r="AL12" s="39"/>
      <c r="AM12" s="39"/>
      <c r="AN12" s="39"/>
      <c r="AO12" s="40"/>
      <c r="AP12" s="40"/>
    </row>
    <row r="13" spans="2:42" ht="17.100000000000001" customHeight="1" thickBot="1" x14ac:dyDescent="0.35">
      <c r="C13" s="9"/>
      <c r="I13" s="46" t="s">
        <v>97</v>
      </c>
      <c r="J13" s="42" t="s">
        <v>98</v>
      </c>
      <c r="K13" s="42" t="s">
        <v>98</v>
      </c>
      <c r="L13" s="42"/>
      <c r="M13" s="47"/>
      <c r="N13" s="48">
        <v>3</v>
      </c>
      <c r="P13" s="46" t="s">
        <v>98</v>
      </c>
      <c r="Q13" s="42" t="s">
        <v>98</v>
      </c>
      <c r="R13" s="42" t="s">
        <v>98</v>
      </c>
      <c r="S13" s="42" t="s">
        <v>103</v>
      </c>
      <c r="T13" s="47"/>
      <c r="U13" s="48"/>
      <c r="W13" s="46" t="s">
        <v>98</v>
      </c>
      <c r="X13" s="42" t="s">
        <v>103</v>
      </c>
      <c r="Y13" s="42" t="s">
        <v>101</v>
      </c>
      <c r="Z13" s="42" t="s">
        <v>98</v>
      </c>
      <c r="AA13" s="47"/>
      <c r="AB13" s="48"/>
      <c r="AD13" s="39"/>
      <c r="AE13" s="39"/>
      <c r="AF13" s="39"/>
      <c r="AG13" s="39"/>
      <c r="AH13" s="40"/>
      <c r="AI13" s="40"/>
      <c r="AK13" s="39"/>
      <c r="AL13" s="39"/>
      <c r="AM13" s="39"/>
      <c r="AN13" s="39"/>
      <c r="AO13" s="40"/>
      <c r="AP13" s="40"/>
    </row>
    <row r="14" spans="2:42" ht="17.100000000000001" customHeight="1" x14ac:dyDescent="0.3">
      <c r="C14" s="9"/>
      <c r="I14" s="43"/>
      <c r="J14" s="41"/>
      <c r="K14" s="41"/>
      <c r="L14" s="44"/>
      <c r="M14" s="44"/>
      <c r="N14" s="45" t="s">
        <v>93</v>
      </c>
      <c r="P14" s="43"/>
      <c r="Q14" s="41"/>
      <c r="R14" s="41"/>
      <c r="S14" s="44"/>
      <c r="T14" s="44"/>
      <c r="U14" s="45" t="s">
        <v>93</v>
      </c>
      <c r="W14" s="43"/>
      <c r="X14" s="41"/>
      <c r="Y14" s="41"/>
      <c r="Z14" s="44"/>
      <c r="AA14" s="44"/>
      <c r="AB14" s="45" t="s">
        <v>93</v>
      </c>
      <c r="AD14" s="39"/>
      <c r="AE14" s="39"/>
      <c r="AF14" s="39"/>
      <c r="AG14" s="40"/>
      <c r="AH14" s="40"/>
      <c r="AI14" s="40"/>
      <c r="AK14" s="39"/>
      <c r="AL14" s="39"/>
      <c r="AM14" s="39"/>
      <c r="AN14" s="40"/>
      <c r="AO14" s="40"/>
      <c r="AP14" s="40"/>
    </row>
    <row r="15" spans="2:42" ht="17.100000000000001" customHeight="1" thickBot="1" x14ac:dyDescent="0.35">
      <c r="C15" s="9"/>
      <c r="I15" s="49"/>
      <c r="J15" s="47"/>
      <c r="K15" s="47"/>
      <c r="L15" s="47"/>
      <c r="M15" s="47"/>
      <c r="N15" s="50">
        <f>I13+J13+K13+L13+M13+N13+I15+J15+K15+L15+M15</f>
        <v>5</v>
      </c>
      <c r="P15" s="49"/>
      <c r="Q15" s="47"/>
      <c r="R15" s="47"/>
      <c r="S15" s="47"/>
      <c r="T15" s="47"/>
      <c r="U15" s="50">
        <f>P13+Q13+R13+S13+T13+U13+P15+Q15+R15+S15+T15</f>
        <v>6</v>
      </c>
      <c r="W15" s="49"/>
      <c r="X15" s="47"/>
      <c r="Y15" s="47"/>
      <c r="Z15" s="47"/>
      <c r="AA15" s="47"/>
      <c r="AB15" s="50">
        <f>W13+X13+Y13+Z13+AA13+AB13+W15+X15+Y15+Z15+AA15</f>
        <v>7</v>
      </c>
      <c r="AD15" s="40"/>
      <c r="AE15" s="40"/>
      <c r="AF15" s="40"/>
      <c r="AG15" s="40"/>
      <c r="AH15" s="40"/>
      <c r="AI15" s="51"/>
      <c r="AK15" s="40"/>
      <c r="AL15" s="40"/>
      <c r="AM15" s="40"/>
      <c r="AN15" s="40"/>
      <c r="AO15" s="40"/>
      <c r="AP15" s="51"/>
    </row>
    <row r="16" spans="2:42" ht="30" customHeight="1" thickBot="1" x14ac:dyDescent="0.35">
      <c r="C16" s="9"/>
    </row>
    <row r="17" spans="2:42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>1</v>
      </c>
      <c r="N17" s="62"/>
      <c r="P17" s="14" t="s">
        <v>17</v>
      </c>
      <c r="Q17" s="90" t="s">
        <v>6</v>
      </c>
      <c r="R17" s="91"/>
      <c r="S17" s="33" t="s">
        <v>59</v>
      </c>
      <c r="T17" s="92" t="str">
        <f>RIGHT(C7, 1)</f>
        <v>1</v>
      </c>
      <c r="U17" s="62"/>
      <c r="W17" s="14" t="s">
        <v>17</v>
      </c>
      <c r="X17" s="90" t="s">
        <v>6</v>
      </c>
      <c r="Y17" s="91"/>
      <c r="Z17" s="33" t="s">
        <v>59</v>
      </c>
      <c r="AA17" s="92" t="str">
        <f>RIGHT(C8, 1)</f>
        <v>2</v>
      </c>
      <c r="AB17" s="62"/>
      <c r="AD17" s="4"/>
      <c r="AG17" s="4"/>
      <c r="AK17" s="4"/>
      <c r="AN17" s="4"/>
    </row>
    <row r="18" spans="2:42" x14ac:dyDescent="0.3">
      <c r="B18" s="30" t="s">
        <v>19</v>
      </c>
      <c r="C18" s="93" t="str">
        <f>C2 &amp; "(이동)"</f>
        <v>산군 -강수-(이동)</v>
      </c>
      <c r="D18" s="94"/>
      <c r="E18" s="94"/>
      <c r="F18" s="94"/>
      <c r="G18" s="95"/>
      <c r="I18" s="10" t="s">
        <v>19</v>
      </c>
      <c r="J18" s="81" t="str">
        <f>E6</f>
        <v>웅인장</v>
      </c>
      <c r="K18" s="82"/>
      <c r="L18" s="82"/>
      <c r="M18" s="82"/>
      <c r="N18" s="83"/>
      <c r="P18" s="10" t="s">
        <v>19</v>
      </c>
      <c r="Q18" s="81" t="str">
        <f>E7</f>
        <v>호쇄광</v>
      </c>
      <c r="R18" s="82"/>
      <c r="S18" s="82"/>
      <c r="T18" s="82"/>
      <c r="U18" s="83"/>
      <c r="W18" s="10" t="s">
        <v>19</v>
      </c>
      <c r="X18" s="81" t="str">
        <f>E8</f>
        <v>룡윤강벽</v>
      </c>
      <c r="Y18" s="82"/>
      <c r="Z18" s="82"/>
      <c r="AA18" s="82"/>
      <c r="AB18" s="83"/>
      <c r="AD18" s="4"/>
      <c r="AK18" s="4"/>
    </row>
    <row r="19" spans="2:42" ht="249.95" customHeight="1" x14ac:dyDescent="0.3">
      <c r="B19" s="10" t="s">
        <v>10</v>
      </c>
      <c r="C19" s="81" t="e" vm="9">
        <v>#VALUE!</v>
      </c>
      <c r="D19" s="82"/>
      <c r="E19" s="82"/>
      <c r="F19" s="82"/>
      <c r="G19" s="83"/>
      <c r="I19" s="10" t="s">
        <v>10</v>
      </c>
      <c r="J19" s="81" t="e" vm="9">
        <v>#VALUE!</v>
      </c>
      <c r="K19" s="82"/>
      <c r="L19" s="82"/>
      <c r="M19" s="82"/>
      <c r="N19" s="83"/>
      <c r="P19" s="10" t="s">
        <v>10</v>
      </c>
      <c r="Q19" s="81" t="e" vm="9">
        <v>#VALUE!</v>
      </c>
      <c r="R19" s="82"/>
      <c r="S19" s="82"/>
      <c r="T19" s="82"/>
      <c r="U19" s="83"/>
      <c r="W19" s="10" t="s">
        <v>10</v>
      </c>
      <c r="X19" s="81" t="e" vm="9">
        <v>#VALUE!</v>
      </c>
      <c r="Y19" s="82"/>
      <c r="Z19" s="82"/>
      <c r="AA19" s="82"/>
      <c r="AB19" s="83"/>
      <c r="AD19" s="4"/>
      <c r="AK19" s="4"/>
    </row>
    <row r="20" spans="2:42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 t="s">
        <v>191</v>
      </c>
      <c r="K20" s="99"/>
      <c r="L20" s="99"/>
      <c r="M20" s="99"/>
      <c r="N20" s="100"/>
      <c r="P20" s="10" t="s">
        <v>7</v>
      </c>
      <c r="Q20" s="101" t="s">
        <v>193</v>
      </c>
      <c r="R20" s="99"/>
      <c r="S20" s="99"/>
      <c r="T20" s="99"/>
      <c r="U20" s="100"/>
      <c r="W20" s="10" t="s">
        <v>7</v>
      </c>
      <c r="X20" s="101" t="s">
        <v>194</v>
      </c>
      <c r="Y20" s="99"/>
      <c r="Z20" s="99"/>
      <c r="AA20" s="99"/>
      <c r="AB20" s="100"/>
      <c r="AD20" s="4"/>
      <c r="AE20" s="36"/>
      <c r="AF20" s="31"/>
      <c r="AG20" s="31"/>
      <c r="AH20" s="31"/>
      <c r="AI20" s="31"/>
      <c r="AK20" s="4"/>
      <c r="AL20" s="36"/>
      <c r="AM20" s="31"/>
      <c r="AN20" s="31"/>
      <c r="AO20" s="31"/>
      <c r="AP20" s="31"/>
    </row>
    <row r="21" spans="2:42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1">
        <v>#VALUE!</v>
      </c>
      <c r="K21" s="88"/>
      <c r="L21" s="88"/>
      <c r="M21" s="88"/>
      <c r="N21" s="89"/>
      <c r="P21" s="34" t="s">
        <v>4</v>
      </c>
      <c r="Q21" s="88" t="e" vm="1">
        <v>#VALUE!</v>
      </c>
      <c r="R21" s="88"/>
      <c r="S21" s="88"/>
      <c r="T21" s="88"/>
      <c r="U21" s="89"/>
      <c r="W21" s="34" t="s">
        <v>4</v>
      </c>
      <c r="X21" s="88" t="e" vm="1">
        <v>#VALUE!</v>
      </c>
      <c r="Y21" s="88"/>
      <c r="Z21" s="88"/>
      <c r="AA21" s="88"/>
      <c r="AB21" s="89"/>
      <c r="AD21" s="35"/>
      <c r="AE21" s="32"/>
      <c r="AF21" s="32"/>
      <c r="AG21" s="32"/>
      <c r="AH21" s="32"/>
      <c r="AI21" s="32"/>
      <c r="AK21" s="35"/>
      <c r="AL21" s="32"/>
      <c r="AM21" s="32"/>
      <c r="AN21" s="32"/>
      <c r="AO21" s="32"/>
      <c r="AP21" s="32"/>
    </row>
    <row r="22" spans="2:42" ht="30" customHeight="1" thickBot="1" x14ac:dyDescent="0.35">
      <c r="C22" s="9"/>
    </row>
    <row r="23" spans="2:42" x14ac:dyDescent="0.3">
      <c r="B23" s="14" t="s">
        <v>19</v>
      </c>
      <c r="C23" s="72" t="str">
        <f>'영장(C,H,M,L)'!C5</f>
        <v>은결의 마녀 -루안-</v>
      </c>
      <c r="D23" s="72"/>
      <c r="E23" s="72"/>
      <c r="F23" s="72"/>
      <c r="G23" s="73"/>
    </row>
    <row r="24" spans="2:42" x14ac:dyDescent="0.3">
      <c r="B24" s="10" t="s">
        <v>16</v>
      </c>
      <c r="C24" s="12" t="str">
        <f>'캐릭터 설정정리'!$B$2</f>
        <v>영장</v>
      </c>
      <c r="D24" s="13" t="s">
        <v>14</v>
      </c>
      <c r="E24" s="12" t="str">
        <f>'캐릭터 설정정리'!$D$5</f>
        <v>H</v>
      </c>
      <c r="F24" s="13" t="s">
        <v>12</v>
      </c>
      <c r="G24" s="11" t="str">
        <f>'캐릭터 설정정리'!$B$4</f>
        <v>탱커</v>
      </c>
    </row>
    <row r="25" spans="2:42" ht="249.95" customHeight="1" x14ac:dyDescent="0.3">
      <c r="B25" s="10" t="s">
        <v>10</v>
      </c>
      <c r="C25" s="70" t="e" vm="10">
        <v>#VALUE!</v>
      </c>
      <c r="D25" s="70"/>
      <c r="E25" s="70"/>
      <c r="F25" s="70"/>
      <c r="G25" s="71"/>
      <c r="I25" s="4"/>
    </row>
    <row r="26" spans="2:42" ht="17.25" thickBot="1" x14ac:dyDescent="0.35">
      <c r="B26" s="10" t="s">
        <v>9</v>
      </c>
      <c r="C26" s="74">
        <v>2</v>
      </c>
      <c r="D26" s="74"/>
      <c r="E26" s="13" t="s">
        <v>8</v>
      </c>
      <c r="F26" s="74">
        <v>6</v>
      </c>
      <c r="G26" s="75"/>
      <c r="I26" s="4"/>
      <c r="J26" s="31"/>
      <c r="K26" s="31"/>
      <c r="L26" s="31"/>
      <c r="M26" s="31"/>
      <c r="N26" s="31"/>
    </row>
    <row r="27" spans="2:42" x14ac:dyDescent="0.3">
      <c r="B27" s="76" t="s">
        <v>6</v>
      </c>
      <c r="C27" s="79" t="s">
        <v>58</v>
      </c>
      <c r="D27" s="80"/>
      <c r="E27" s="70" t="s">
        <v>195</v>
      </c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42" ht="17.25" thickBot="1" x14ac:dyDescent="0.35">
      <c r="B28" s="77"/>
      <c r="C28" s="79" t="s">
        <v>58</v>
      </c>
      <c r="D28" s="80"/>
      <c r="E28" s="70" t="s">
        <v>196</v>
      </c>
      <c r="F28" s="70"/>
      <c r="G28" s="71"/>
      <c r="I28" s="3">
        <f>C26+F26</f>
        <v>8</v>
      </c>
      <c r="J28" s="2">
        <f>SUBTOTAL(3,C27:D31)</f>
        <v>4</v>
      </c>
      <c r="K28" s="2">
        <f>CHOOSE(MATCH(E24, {"R1","R2","H","M","L"}, 0), 4, 5, 12, 8, 6)</f>
        <v>12</v>
      </c>
      <c r="L28" s="1">
        <f>K28-I28-J28</f>
        <v>0</v>
      </c>
      <c r="M28" s="32"/>
      <c r="N28" s="32"/>
    </row>
    <row r="29" spans="2:42" x14ac:dyDescent="0.3">
      <c r="B29" s="77"/>
      <c r="C29" s="79" t="s">
        <v>58</v>
      </c>
      <c r="D29" s="80"/>
      <c r="E29" s="81" t="s">
        <v>197</v>
      </c>
      <c r="F29" s="82"/>
      <c r="G29" s="83"/>
      <c r="J29" s="32"/>
      <c r="K29" s="32"/>
      <c r="L29" s="32"/>
      <c r="M29" s="32"/>
      <c r="N29" s="32"/>
    </row>
    <row r="30" spans="2:42" x14ac:dyDescent="0.3">
      <c r="B30" s="77"/>
      <c r="C30" s="79" t="s">
        <v>201</v>
      </c>
      <c r="D30" s="80"/>
      <c r="E30" s="81" t="s">
        <v>198</v>
      </c>
      <c r="F30" s="82"/>
      <c r="G30" s="83"/>
      <c r="J30" s="32"/>
      <c r="K30" s="32"/>
      <c r="L30" s="32"/>
      <c r="M30" s="32"/>
      <c r="N30" s="32"/>
    </row>
    <row r="31" spans="2:42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42" ht="30" customHeight="1" thickBot="1" x14ac:dyDescent="0.35">
      <c r="C32" s="9"/>
    </row>
    <row r="33" spans="2:42" ht="17.100000000000001" customHeight="1" x14ac:dyDescent="0.3">
      <c r="C33" s="9"/>
      <c r="I33" s="43" t="s">
        <v>91</v>
      </c>
      <c r="J33" s="41" t="s">
        <v>92</v>
      </c>
      <c r="K33" s="41" t="s">
        <v>106</v>
      </c>
      <c r="L33" s="41" t="s">
        <v>89</v>
      </c>
      <c r="M33" s="44" t="s">
        <v>95</v>
      </c>
      <c r="N33" s="45" t="s">
        <v>90</v>
      </c>
      <c r="P33" s="43" t="s">
        <v>91</v>
      </c>
      <c r="Q33" s="41" t="s">
        <v>92</v>
      </c>
      <c r="R33" s="41" t="s">
        <v>106</v>
      </c>
      <c r="S33" s="41" t="s">
        <v>89</v>
      </c>
      <c r="T33" s="44" t="s">
        <v>95</v>
      </c>
      <c r="U33" s="45" t="s">
        <v>90</v>
      </c>
      <c r="W33" s="43" t="s">
        <v>91</v>
      </c>
      <c r="X33" s="41" t="s">
        <v>92</v>
      </c>
      <c r="Y33" s="41" t="s">
        <v>106</v>
      </c>
      <c r="Z33" s="41" t="s">
        <v>89</v>
      </c>
      <c r="AA33" s="44" t="s">
        <v>95</v>
      </c>
      <c r="AB33" s="45" t="s">
        <v>90</v>
      </c>
      <c r="AD33" s="43" t="s">
        <v>91</v>
      </c>
      <c r="AE33" s="41" t="s">
        <v>92</v>
      </c>
      <c r="AF33" s="41" t="s">
        <v>106</v>
      </c>
      <c r="AG33" s="41" t="s">
        <v>89</v>
      </c>
      <c r="AH33" s="44" t="s">
        <v>95</v>
      </c>
      <c r="AI33" s="45" t="s">
        <v>90</v>
      </c>
      <c r="AK33" s="39"/>
      <c r="AL33" s="39"/>
      <c r="AM33" s="39"/>
      <c r="AN33" s="39"/>
      <c r="AO33" s="40"/>
      <c r="AP33" s="40"/>
    </row>
    <row r="34" spans="2:42" ht="17.100000000000001" customHeight="1" thickBot="1" x14ac:dyDescent="0.35">
      <c r="C34" s="9"/>
      <c r="I34" s="46" t="s">
        <v>103</v>
      </c>
      <c r="J34" s="42" t="s">
        <v>102</v>
      </c>
      <c r="K34" s="42" t="s">
        <v>98</v>
      </c>
      <c r="L34" s="42"/>
      <c r="M34" s="47"/>
      <c r="N34" s="48"/>
      <c r="P34" s="46" t="s">
        <v>101</v>
      </c>
      <c r="Q34" s="42" t="s">
        <v>103</v>
      </c>
      <c r="R34" s="42" t="s">
        <v>101</v>
      </c>
      <c r="S34" s="42"/>
      <c r="T34" s="47"/>
      <c r="U34" s="48"/>
      <c r="W34" s="46" t="s">
        <v>97</v>
      </c>
      <c r="X34" s="42" t="s">
        <v>98</v>
      </c>
      <c r="Y34" s="42" t="s">
        <v>98</v>
      </c>
      <c r="Z34" s="42"/>
      <c r="AA34" s="47"/>
      <c r="AB34" s="48"/>
      <c r="AD34" s="46" t="s">
        <v>98</v>
      </c>
      <c r="AE34" s="42" t="s">
        <v>202</v>
      </c>
      <c r="AF34" s="42" t="s">
        <v>102</v>
      </c>
      <c r="AG34" s="42"/>
      <c r="AH34" s="47"/>
      <c r="AI34" s="48"/>
      <c r="AK34" s="39"/>
      <c r="AL34" s="39"/>
      <c r="AM34" s="39"/>
      <c r="AN34" s="39"/>
      <c r="AO34" s="40"/>
      <c r="AP34" s="40"/>
    </row>
    <row r="35" spans="2:42" ht="17.100000000000001" customHeight="1" x14ac:dyDescent="0.3">
      <c r="C35" s="9"/>
      <c r="I35" s="43"/>
      <c r="J35" s="41"/>
      <c r="K35" s="41"/>
      <c r="L35" s="44"/>
      <c r="M35" s="44"/>
      <c r="N35" s="45" t="s">
        <v>93</v>
      </c>
      <c r="P35" s="43"/>
      <c r="Q35" s="41"/>
      <c r="R35" s="41"/>
      <c r="S35" s="44"/>
      <c r="T35" s="44"/>
      <c r="U35" s="45" t="s">
        <v>93</v>
      </c>
      <c r="W35" s="43" t="s">
        <v>94</v>
      </c>
      <c r="X35" s="41"/>
      <c r="Y35" s="41"/>
      <c r="Z35" s="44"/>
      <c r="AA35" s="44"/>
      <c r="AB35" s="45" t="s">
        <v>93</v>
      </c>
      <c r="AD35" s="43"/>
      <c r="AE35" s="41"/>
      <c r="AF35" s="41"/>
      <c r="AG35" s="44"/>
      <c r="AH35" s="44"/>
      <c r="AI35" s="45" t="s">
        <v>93</v>
      </c>
      <c r="AK35" s="39"/>
      <c r="AL35" s="39"/>
      <c r="AM35" s="39"/>
      <c r="AN35" s="40"/>
      <c r="AO35" s="40"/>
      <c r="AP35" s="40"/>
    </row>
    <row r="36" spans="2:42" ht="17.100000000000001" customHeight="1" thickBot="1" x14ac:dyDescent="0.35">
      <c r="C36" s="9"/>
      <c r="I36" s="49"/>
      <c r="J36" s="47"/>
      <c r="K36" s="47"/>
      <c r="L36" s="47"/>
      <c r="M36" s="47"/>
      <c r="N36" s="50">
        <f>I34+J34+K34+L34+M34+N34+I36+J36+K36+L36+M36</f>
        <v>8</v>
      </c>
      <c r="P36" s="49"/>
      <c r="Q36" s="47"/>
      <c r="R36" s="47"/>
      <c r="S36" s="47"/>
      <c r="T36" s="47"/>
      <c r="U36" s="50">
        <f>P34+Q34+R34+S34+T34+U34+P36+Q36+R36+S36+T36</f>
        <v>7</v>
      </c>
      <c r="W36" s="49">
        <v>4</v>
      </c>
      <c r="X36" s="47"/>
      <c r="Y36" s="47"/>
      <c r="Z36" s="47"/>
      <c r="AA36" s="47"/>
      <c r="AB36" s="50">
        <f>W34+X34+Y34+Z34+AA34+AB34+W36+X36+Y36+Z36+AA36</f>
        <v>6</v>
      </c>
      <c r="AD36" s="49"/>
      <c r="AE36" s="47"/>
      <c r="AF36" s="47"/>
      <c r="AG36" s="47"/>
      <c r="AH36" s="47"/>
      <c r="AI36" s="50">
        <f>AD34+AE34+AF34+AG34+AH34+AI34+AD36+AE36+AF36+AG36+AH36</f>
        <v>12</v>
      </c>
      <c r="AK36" s="40"/>
      <c r="AL36" s="40"/>
      <c r="AM36" s="40"/>
      <c r="AN36" s="40"/>
      <c r="AO36" s="40"/>
      <c r="AP36" s="51"/>
    </row>
    <row r="37" spans="2:42" ht="30" customHeight="1" thickBot="1" x14ac:dyDescent="0.35">
      <c r="C37" s="9"/>
    </row>
    <row r="38" spans="2:42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>2</v>
      </c>
      <c r="N38" s="62"/>
      <c r="P38" s="14" t="s">
        <v>17</v>
      </c>
      <c r="Q38" s="90" t="s">
        <v>6</v>
      </c>
      <c r="R38" s="91"/>
      <c r="S38" s="33" t="s">
        <v>59</v>
      </c>
      <c r="T38" s="92" t="str">
        <f>RIGHT(C28, 1)</f>
        <v>2</v>
      </c>
      <c r="U38" s="62"/>
      <c r="W38" s="14" t="s">
        <v>17</v>
      </c>
      <c r="X38" s="90" t="s">
        <v>6</v>
      </c>
      <c r="Y38" s="91"/>
      <c r="Z38" s="33" t="s">
        <v>59</v>
      </c>
      <c r="AA38" s="92" t="str">
        <f>RIGHT(C29, 1)</f>
        <v>2</v>
      </c>
      <c r="AB38" s="62"/>
      <c r="AD38" s="14" t="s">
        <v>17</v>
      </c>
      <c r="AE38" s="90" t="s">
        <v>6</v>
      </c>
      <c r="AF38" s="91"/>
      <c r="AG38" s="33" t="s">
        <v>59</v>
      </c>
      <c r="AH38" s="92" t="str">
        <f>RIGHT(C30, 1)</f>
        <v>4</v>
      </c>
      <c r="AI38" s="62"/>
      <c r="AK38" s="4"/>
      <c r="AN38" s="4"/>
    </row>
    <row r="39" spans="2:42" x14ac:dyDescent="0.3">
      <c r="B39" s="30" t="s">
        <v>19</v>
      </c>
      <c r="C39" s="93" t="str">
        <f>C23 &amp; "(이동)"</f>
        <v>은결의 마녀 -루안-(이동)</v>
      </c>
      <c r="D39" s="94"/>
      <c r="E39" s="94"/>
      <c r="F39" s="94"/>
      <c r="G39" s="95"/>
      <c r="I39" s="10" t="s">
        <v>19</v>
      </c>
      <c r="J39" s="81" t="str">
        <f>E27</f>
        <v>사일런트 그리모어</v>
      </c>
      <c r="K39" s="82"/>
      <c r="L39" s="82"/>
      <c r="M39" s="82"/>
      <c r="N39" s="83"/>
      <c r="P39" s="10" t="s">
        <v>19</v>
      </c>
      <c r="Q39" s="81" t="str">
        <f>E28</f>
        <v>문릿 케이지</v>
      </c>
      <c r="R39" s="82"/>
      <c r="S39" s="82"/>
      <c r="T39" s="82"/>
      <c r="U39" s="83"/>
      <c r="W39" s="10" t="s">
        <v>19</v>
      </c>
      <c r="X39" s="81" t="str">
        <f>E29</f>
        <v>미러바인드</v>
      </c>
      <c r="Y39" s="82"/>
      <c r="Z39" s="82"/>
      <c r="AA39" s="82"/>
      <c r="AB39" s="83"/>
      <c r="AD39" s="10" t="s">
        <v>19</v>
      </c>
      <c r="AE39" s="81" t="str">
        <f>E30</f>
        <v>문브레이커</v>
      </c>
      <c r="AF39" s="82"/>
      <c r="AG39" s="82"/>
      <c r="AH39" s="82"/>
      <c r="AI39" s="83"/>
      <c r="AK39" s="4"/>
    </row>
    <row r="40" spans="2:42" ht="249.95" customHeight="1" x14ac:dyDescent="0.3">
      <c r="B40" s="10" t="s">
        <v>10</v>
      </c>
      <c r="C40" s="70" t="e" vm="10">
        <v>#VALUE!</v>
      </c>
      <c r="D40" s="70"/>
      <c r="E40" s="70"/>
      <c r="F40" s="70"/>
      <c r="G40" s="71"/>
      <c r="I40" s="10" t="s">
        <v>10</v>
      </c>
      <c r="J40" s="70" t="e" vm="10">
        <v>#VALUE!</v>
      </c>
      <c r="K40" s="70"/>
      <c r="L40" s="70"/>
      <c r="M40" s="70"/>
      <c r="N40" s="71"/>
      <c r="P40" s="10" t="s">
        <v>10</v>
      </c>
      <c r="Q40" s="70" t="e" vm="10">
        <v>#VALUE!</v>
      </c>
      <c r="R40" s="70"/>
      <c r="S40" s="70"/>
      <c r="T40" s="70"/>
      <c r="U40" s="71"/>
      <c r="W40" s="10" t="s">
        <v>10</v>
      </c>
      <c r="X40" s="70" t="e" vm="10">
        <v>#VALUE!</v>
      </c>
      <c r="Y40" s="70"/>
      <c r="Z40" s="70"/>
      <c r="AA40" s="70"/>
      <c r="AB40" s="71"/>
      <c r="AD40" s="10" t="s">
        <v>10</v>
      </c>
      <c r="AE40" s="70" t="e" vm="10">
        <v>#VALUE!</v>
      </c>
      <c r="AF40" s="70"/>
      <c r="AG40" s="70"/>
      <c r="AH40" s="70"/>
      <c r="AI40" s="71"/>
      <c r="AK40" s="4"/>
    </row>
    <row r="41" spans="2:42" ht="53.2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 t="s">
        <v>199</v>
      </c>
      <c r="K41" s="99"/>
      <c r="L41" s="99"/>
      <c r="M41" s="99"/>
      <c r="N41" s="100"/>
      <c r="P41" s="10" t="s">
        <v>7</v>
      </c>
      <c r="Q41" s="101" t="s">
        <v>200</v>
      </c>
      <c r="R41" s="99"/>
      <c r="S41" s="99"/>
      <c r="T41" s="99"/>
      <c r="U41" s="100"/>
      <c r="W41" s="10" t="s">
        <v>7</v>
      </c>
      <c r="X41" s="101" t="s">
        <v>203</v>
      </c>
      <c r="Y41" s="99"/>
      <c r="Z41" s="99"/>
      <c r="AA41" s="99"/>
      <c r="AB41" s="100"/>
      <c r="AD41" s="10" t="s">
        <v>7</v>
      </c>
      <c r="AE41" s="101" t="s">
        <v>204</v>
      </c>
      <c r="AF41" s="99"/>
      <c r="AG41" s="99"/>
      <c r="AH41" s="99"/>
      <c r="AI41" s="100"/>
      <c r="AK41" s="4"/>
      <c r="AL41" s="36"/>
      <c r="AM41" s="31"/>
      <c r="AN41" s="31"/>
      <c r="AO41" s="31"/>
      <c r="AP41" s="31"/>
    </row>
    <row r="42" spans="2:42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4" t="s">
        <v>4</v>
      </c>
      <c r="Q42" s="88" t="e" vm="1">
        <v>#VALUE!</v>
      </c>
      <c r="R42" s="88"/>
      <c r="S42" s="88"/>
      <c r="T42" s="88"/>
      <c r="U42" s="89"/>
      <c r="W42" s="34" t="s">
        <v>4</v>
      </c>
      <c r="X42" s="88" t="e" vm="1">
        <v>#VALUE!</v>
      </c>
      <c r="Y42" s="88"/>
      <c r="Z42" s="88"/>
      <c r="AA42" s="88"/>
      <c r="AB42" s="89"/>
      <c r="AD42" s="34" t="s">
        <v>4</v>
      </c>
      <c r="AE42" s="88" t="e" vm="1">
        <v>#VALUE!</v>
      </c>
      <c r="AF42" s="88"/>
      <c r="AG42" s="88"/>
      <c r="AH42" s="88"/>
      <c r="AI42" s="89"/>
      <c r="AK42" s="35"/>
      <c r="AL42" s="32"/>
      <c r="AM42" s="32"/>
      <c r="AN42" s="32"/>
      <c r="AO42" s="32"/>
      <c r="AP42" s="32"/>
    </row>
    <row r="43" spans="2:42" ht="30" customHeight="1" thickBot="1" x14ac:dyDescent="0.35"/>
    <row r="44" spans="2:42" x14ac:dyDescent="0.3">
      <c r="B44" s="14" t="s">
        <v>19</v>
      </c>
      <c r="C44" s="72" t="str">
        <f>'영장(C,H,M,L)'!D5</f>
        <v>블러드가드 -로간-</v>
      </c>
      <c r="D44" s="72"/>
      <c r="E44" s="72"/>
      <c r="F44" s="72"/>
      <c r="G44" s="73"/>
    </row>
    <row r="45" spans="2:42" x14ac:dyDescent="0.3">
      <c r="B45" s="10" t="s">
        <v>16</v>
      </c>
      <c r="C45" s="12" t="str">
        <f>'캐릭터 설정정리'!$B$2</f>
        <v>영장</v>
      </c>
      <c r="D45" s="13" t="s">
        <v>14</v>
      </c>
      <c r="E45" s="12" t="str">
        <f>'캐릭터 설정정리'!$D$5</f>
        <v>H</v>
      </c>
      <c r="F45" s="13" t="s">
        <v>12</v>
      </c>
      <c r="G45" s="11" t="str">
        <f>'캐릭터 설정정리'!$B$4</f>
        <v>탱커</v>
      </c>
    </row>
    <row r="46" spans="2:42" ht="249.95" customHeight="1" x14ac:dyDescent="0.3">
      <c r="B46" s="10" t="s">
        <v>10</v>
      </c>
      <c r="C46" s="70" t="e" vm="11">
        <v>#VALUE!</v>
      </c>
      <c r="D46" s="70"/>
      <c r="E46" s="70"/>
      <c r="F46" s="70"/>
      <c r="G46" s="71"/>
      <c r="I46" s="4"/>
    </row>
    <row r="47" spans="2:42" ht="17.25" thickBot="1" x14ac:dyDescent="0.35">
      <c r="B47" s="10" t="s">
        <v>9</v>
      </c>
      <c r="C47" s="74">
        <v>6</v>
      </c>
      <c r="D47" s="74"/>
      <c r="E47" s="13" t="s">
        <v>8</v>
      </c>
      <c r="F47" s="74">
        <v>3</v>
      </c>
      <c r="G47" s="75"/>
      <c r="I47" s="4"/>
      <c r="J47" s="31"/>
      <c r="K47" s="31"/>
      <c r="L47" s="31"/>
      <c r="M47" s="31"/>
      <c r="N47" s="31"/>
    </row>
    <row r="48" spans="2:42" x14ac:dyDescent="0.3">
      <c r="B48" s="76" t="s">
        <v>6</v>
      </c>
      <c r="C48" s="79" t="s">
        <v>5</v>
      </c>
      <c r="D48" s="80"/>
      <c r="E48" s="81" t="s">
        <v>205</v>
      </c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42" ht="17.25" thickBot="1" x14ac:dyDescent="0.35">
      <c r="B49" s="77"/>
      <c r="C49" s="79" t="s">
        <v>5</v>
      </c>
      <c r="D49" s="80"/>
      <c r="E49" s="81" t="s">
        <v>207</v>
      </c>
      <c r="F49" s="82"/>
      <c r="G49" s="83"/>
      <c r="I49" s="3">
        <f>C47+F47</f>
        <v>9</v>
      </c>
      <c r="J49" s="2">
        <f>SUBTOTAL(3,C48:D52)</f>
        <v>3</v>
      </c>
      <c r="K49" s="2">
        <f>CHOOSE(MATCH(E45, {"R1","R2","H","M","L"}, 0), 4, 5, 12, 8, 6)</f>
        <v>12</v>
      </c>
      <c r="L49" s="1">
        <f>K49-I49-J49</f>
        <v>0</v>
      </c>
      <c r="M49" s="32"/>
      <c r="N49" s="32"/>
    </row>
    <row r="50" spans="2:42" x14ac:dyDescent="0.3">
      <c r="B50" s="77"/>
      <c r="C50" s="79" t="s">
        <v>58</v>
      </c>
      <c r="D50" s="80"/>
      <c r="E50" s="81" t="s">
        <v>206</v>
      </c>
      <c r="F50" s="82"/>
      <c r="G50" s="83"/>
      <c r="J50" s="32"/>
      <c r="K50" s="32"/>
      <c r="L50" s="32"/>
      <c r="M50" s="32"/>
      <c r="N50" s="32"/>
    </row>
    <row r="51" spans="2:42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42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42" ht="30" customHeight="1" thickBot="1" x14ac:dyDescent="0.35">
      <c r="C53" s="9"/>
    </row>
    <row r="54" spans="2:42" ht="17.100000000000001" customHeight="1" x14ac:dyDescent="0.3">
      <c r="C54" s="9"/>
      <c r="I54" s="43" t="s">
        <v>91</v>
      </c>
      <c r="J54" s="41" t="s">
        <v>92</v>
      </c>
      <c r="K54" s="41" t="s">
        <v>106</v>
      </c>
      <c r="L54" s="41" t="s">
        <v>89</v>
      </c>
      <c r="M54" s="44" t="s">
        <v>95</v>
      </c>
      <c r="N54" s="45" t="s">
        <v>90</v>
      </c>
      <c r="P54" s="43" t="s">
        <v>91</v>
      </c>
      <c r="Q54" s="41" t="s">
        <v>92</v>
      </c>
      <c r="R54" s="41" t="s">
        <v>106</v>
      </c>
      <c r="S54" s="41" t="s">
        <v>89</v>
      </c>
      <c r="T54" s="44" t="s">
        <v>95</v>
      </c>
      <c r="U54" s="45" t="s">
        <v>90</v>
      </c>
      <c r="W54" s="43" t="s">
        <v>91</v>
      </c>
      <c r="X54" s="41" t="s">
        <v>92</v>
      </c>
      <c r="Y54" s="41" t="s">
        <v>106</v>
      </c>
      <c r="Z54" s="41" t="s">
        <v>89</v>
      </c>
      <c r="AA54" s="44" t="s">
        <v>95</v>
      </c>
      <c r="AB54" s="45" t="s">
        <v>90</v>
      </c>
      <c r="AD54" s="39"/>
      <c r="AE54" s="39"/>
      <c r="AF54" s="39"/>
      <c r="AG54" s="39"/>
      <c r="AH54" s="40"/>
      <c r="AI54" s="40"/>
      <c r="AK54" s="39"/>
      <c r="AL54" s="39"/>
      <c r="AM54" s="39"/>
      <c r="AN54" s="39"/>
      <c r="AO54" s="40"/>
      <c r="AP54" s="40"/>
    </row>
    <row r="55" spans="2:42" ht="17.100000000000001" customHeight="1" thickBot="1" x14ac:dyDescent="0.35">
      <c r="C55" s="9"/>
      <c r="I55" s="46"/>
      <c r="J55" s="42" t="s">
        <v>98</v>
      </c>
      <c r="K55" s="42" t="s">
        <v>98</v>
      </c>
      <c r="L55" s="42"/>
      <c r="M55" s="47"/>
      <c r="N55" s="48"/>
      <c r="P55" s="46" t="s">
        <v>98</v>
      </c>
      <c r="Q55" s="42" t="s">
        <v>101</v>
      </c>
      <c r="R55" s="42" t="s">
        <v>98</v>
      </c>
      <c r="S55" s="42" t="s">
        <v>101</v>
      </c>
      <c r="T55" s="47"/>
      <c r="U55" s="48"/>
      <c r="W55" s="46" t="s">
        <v>98</v>
      </c>
      <c r="X55" s="42" t="s">
        <v>98</v>
      </c>
      <c r="Y55" s="42" t="s">
        <v>102</v>
      </c>
      <c r="Z55" s="42"/>
      <c r="AA55" s="47"/>
      <c r="AB55" s="48"/>
      <c r="AD55" s="39"/>
      <c r="AE55" s="39"/>
      <c r="AF55" s="39"/>
      <c r="AG55" s="39"/>
      <c r="AH55" s="40"/>
      <c r="AI55" s="40"/>
      <c r="AK55" s="39"/>
      <c r="AL55" s="39"/>
      <c r="AM55" s="39"/>
      <c r="AN55" s="39"/>
      <c r="AO55" s="40"/>
      <c r="AP55" s="40"/>
    </row>
    <row r="56" spans="2:42" ht="17.100000000000001" customHeight="1" x14ac:dyDescent="0.3">
      <c r="C56" s="9"/>
      <c r="I56" s="43" t="s">
        <v>114</v>
      </c>
      <c r="J56" s="41" t="s">
        <v>9</v>
      </c>
      <c r="K56" s="41"/>
      <c r="L56" s="44"/>
      <c r="M56" s="44"/>
      <c r="N56" s="45" t="s">
        <v>93</v>
      </c>
      <c r="P56" s="43" t="s">
        <v>114</v>
      </c>
      <c r="Q56" s="41"/>
      <c r="R56" s="41"/>
      <c r="S56" s="44"/>
      <c r="T56" s="44"/>
      <c r="U56" s="45" t="s">
        <v>93</v>
      </c>
      <c r="W56" s="43"/>
      <c r="X56" s="41"/>
      <c r="Y56" s="41"/>
      <c r="Z56" s="44"/>
      <c r="AA56" s="44"/>
      <c r="AB56" s="45" t="s">
        <v>93</v>
      </c>
      <c r="AD56" s="39"/>
      <c r="AE56" s="39"/>
      <c r="AF56" s="39"/>
      <c r="AG56" s="40"/>
      <c r="AH56" s="40"/>
      <c r="AI56" s="40"/>
      <c r="AK56" s="39"/>
      <c r="AL56" s="39"/>
      <c r="AM56" s="39"/>
      <c r="AN56" s="40"/>
      <c r="AO56" s="40"/>
      <c r="AP56" s="40"/>
    </row>
    <row r="57" spans="2:42" ht="17.100000000000001" customHeight="1" thickBot="1" x14ac:dyDescent="0.35">
      <c r="C57" s="9"/>
      <c r="I57" s="49">
        <v>2</v>
      </c>
      <c r="J57" s="47">
        <v>-1</v>
      </c>
      <c r="K57" s="47"/>
      <c r="L57" s="47"/>
      <c r="M57" s="47"/>
      <c r="N57" s="50">
        <f>I55+J55+K55+L55+M55+N55+I57+J57+K57+L57+M57</f>
        <v>3</v>
      </c>
      <c r="P57" s="49">
        <v>1</v>
      </c>
      <c r="Q57" s="47"/>
      <c r="R57" s="47"/>
      <c r="S57" s="47"/>
      <c r="T57" s="47"/>
      <c r="U57" s="50">
        <f>P55+Q55+R55+S55+T55+U55+P57+Q57+R57+S57+T57</f>
        <v>7</v>
      </c>
      <c r="W57" s="49"/>
      <c r="X57" s="47"/>
      <c r="Y57" s="47"/>
      <c r="Z57" s="47"/>
      <c r="AA57" s="47"/>
      <c r="AB57" s="50">
        <f>W55+X55+Y55+Z55+AA55+AB55+W57+X57+Y57+Z57+AA57</f>
        <v>6</v>
      </c>
      <c r="AD57" s="40"/>
      <c r="AE57" s="40"/>
      <c r="AF57" s="40"/>
      <c r="AG57" s="40"/>
      <c r="AH57" s="40"/>
      <c r="AI57" s="51"/>
      <c r="AK57" s="40"/>
      <c r="AL57" s="40"/>
      <c r="AM57" s="40"/>
      <c r="AN57" s="40"/>
      <c r="AO57" s="40"/>
      <c r="AP57" s="51"/>
    </row>
    <row r="58" spans="2:42" ht="30" customHeight="1" thickBot="1" x14ac:dyDescent="0.35">
      <c r="C58" s="9"/>
    </row>
    <row r="59" spans="2:42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>1</v>
      </c>
      <c r="N59" s="62"/>
      <c r="P59" s="14" t="s">
        <v>17</v>
      </c>
      <c r="Q59" s="90" t="s">
        <v>6</v>
      </c>
      <c r="R59" s="91"/>
      <c r="S59" s="33" t="s">
        <v>59</v>
      </c>
      <c r="T59" s="92" t="str">
        <f>RIGHT(C49, 1)</f>
        <v>1</v>
      </c>
      <c r="U59" s="62"/>
      <c r="W59" s="14" t="s">
        <v>17</v>
      </c>
      <c r="X59" s="90" t="s">
        <v>6</v>
      </c>
      <c r="Y59" s="91"/>
      <c r="Z59" s="33" t="s">
        <v>59</v>
      </c>
      <c r="AA59" s="92" t="str">
        <f>RIGHT(C50, 1)</f>
        <v>2</v>
      </c>
      <c r="AB59" s="62"/>
      <c r="AD59" s="4"/>
      <c r="AG59" s="4"/>
      <c r="AK59" s="4"/>
      <c r="AN59" s="4"/>
    </row>
    <row r="60" spans="2:42" x14ac:dyDescent="0.3">
      <c r="B60" s="30" t="s">
        <v>19</v>
      </c>
      <c r="C60" s="93" t="str">
        <f>C44 &amp; "(이동)"</f>
        <v>블러드가드 -로간-(이동)</v>
      </c>
      <c r="D60" s="94"/>
      <c r="E60" s="94"/>
      <c r="F60" s="94"/>
      <c r="G60" s="95"/>
      <c r="I60" s="10" t="s">
        <v>19</v>
      </c>
      <c r="J60" s="81" t="str">
        <f>E48</f>
        <v>피의 맹세</v>
      </c>
      <c r="K60" s="82"/>
      <c r="L60" s="82"/>
      <c r="M60" s="82"/>
      <c r="N60" s="83"/>
      <c r="P60" s="10" t="s">
        <v>19</v>
      </c>
      <c r="Q60" s="81" t="str">
        <f>E49</f>
        <v>상처 전환</v>
      </c>
      <c r="R60" s="82"/>
      <c r="S60" s="82"/>
      <c r="T60" s="82"/>
      <c r="U60" s="83"/>
      <c r="W60" s="10" t="s">
        <v>19</v>
      </c>
      <c r="X60" s="81" t="str">
        <f>E50</f>
        <v>진홍의 벽</v>
      </c>
      <c r="Y60" s="82"/>
      <c r="Z60" s="82"/>
      <c r="AA60" s="82"/>
      <c r="AB60" s="83"/>
      <c r="AD60" s="4"/>
      <c r="AK60" s="4"/>
    </row>
    <row r="61" spans="2:42" ht="249.95" customHeight="1" x14ac:dyDescent="0.3">
      <c r="B61" s="10" t="s">
        <v>10</v>
      </c>
      <c r="C61" s="70" t="e" vm="11">
        <v>#VALUE!</v>
      </c>
      <c r="D61" s="70"/>
      <c r="E61" s="70"/>
      <c r="F61" s="70"/>
      <c r="G61" s="71"/>
      <c r="I61" s="10" t="s">
        <v>10</v>
      </c>
      <c r="J61" s="70" t="e" vm="11">
        <v>#VALUE!</v>
      </c>
      <c r="K61" s="70"/>
      <c r="L61" s="70"/>
      <c r="M61" s="70"/>
      <c r="N61" s="71"/>
      <c r="P61" s="10" t="s">
        <v>10</v>
      </c>
      <c r="Q61" s="70" t="e" vm="11">
        <v>#VALUE!</v>
      </c>
      <c r="R61" s="70"/>
      <c r="S61" s="70"/>
      <c r="T61" s="70"/>
      <c r="U61" s="71"/>
      <c r="W61" s="10" t="s">
        <v>10</v>
      </c>
      <c r="X61" s="70" t="e" vm="11">
        <v>#VALUE!</v>
      </c>
      <c r="Y61" s="70"/>
      <c r="Z61" s="70"/>
      <c r="AA61" s="70"/>
      <c r="AB61" s="71"/>
      <c r="AD61" s="4"/>
      <c r="AK61" s="4"/>
    </row>
    <row r="62" spans="2:42" ht="97.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 t="s">
        <v>208</v>
      </c>
      <c r="K62" s="99"/>
      <c r="L62" s="99"/>
      <c r="M62" s="99"/>
      <c r="N62" s="100"/>
      <c r="P62" s="10" t="s">
        <v>7</v>
      </c>
      <c r="Q62" s="101" t="s">
        <v>209</v>
      </c>
      <c r="R62" s="99"/>
      <c r="S62" s="99"/>
      <c r="T62" s="99"/>
      <c r="U62" s="100"/>
      <c r="W62" s="10" t="s">
        <v>7</v>
      </c>
      <c r="X62" s="98" t="s">
        <v>210</v>
      </c>
      <c r="Y62" s="99"/>
      <c r="Z62" s="99"/>
      <c r="AA62" s="99"/>
      <c r="AB62" s="100"/>
      <c r="AD62" s="4"/>
      <c r="AE62" s="36"/>
      <c r="AF62" s="31"/>
      <c r="AG62" s="31"/>
      <c r="AH62" s="31"/>
      <c r="AI62" s="31"/>
      <c r="AK62" s="4"/>
      <c r="AL62" s="36"/>
      <c r="AM62" s="31"/>
      <c r="AN62" s="31"/>
      <c r="AO62" s="31"/>
      <c r="AP62" s="31"/>
    </row>
    <row r="63" spans="2:42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4" t="s">
        <v>4</v>
      </c>
      <c r="Q63" s="88" t="e" vm="1">
        <v>#VALUE!</v>
      </c>
      <c r="R63" s="88"/>
      <c r="S63" s="88"/>
      <c r="T63" s="88"/>
      <c r="U63" s="89"/>
      <c r="W63" s="34" t="s">
        <v>4</v>
      </c>
      <c r="X63" s="88" t="e" vm="1">
        <v>#VALUE!</v>
      </c>
      <c r="Y63" s="88"/>
      <c r="Z63" s="88"/>
      <c r="AA63" s="88"/>
      <c r="AB63" s="89"/>
      <c r="AD63" s="35"/>
      <c r="AE63" s="32"/>
      <c r="AF63" s="32"/>
      <c r="AG63" s="32"/>
      <c r="AH63" s="32"/>
      <c r="AI63" s="32"/>
      <c r="AK63" s="35"/>
      <c r="AL63" s="32"/>
      <c r="AM63" s="32"/>
      <c r="AN63" s="32"/>
      <c r="AO63" s="32"/>
      <c r="AP63" s="32"/>
    </row>
  </sheetData>
  <mergeCells count="123">
    <mergeCell ref="C63:G63"/>
    <mergeCell ref="J63:N63"/>
    <mergeCell ref="Q63:U63"/>
    <mergeCell ref="X63:AB63"/>
    <mergeCell ref="C62:G62"/>
    <mergeCell ref="J62:N62"/>
    <mergeCell ref="Q62:U62"/>
    <mergeCell ref="X62:AB62"/>
    <mergeCell ref="X61:AB61"/>
    <mergeCell ref="C61:G61"/>
    <mergeCell ref="J61:N61"/>
    <mergeCell ref="Q61:U61"/>
    <mergeCell ref="C60:G60"/>
    <mergeCell ref="J60:N60"/>
    <mergeCell ref="Q60:U60"/>
    <mergeCell ref="X60:AB60"/>
    <mergeCell ref="J59:K59"/>
    <mergeCell ref="M59:N59"/>
    <mergeCell ref="Q59:R59"/>
    <mergeCell ref="T59:U59"/>
    <mergeCell ref="X59:Y59"/>
    <mergeCell ref="AA59:AB59"/>
    <mergeCell ref="C59:D59"/>
    <mergeCell ref="F59:G59"/>
    <mergeCell ref="B48:B52"/>
    <mergeCell ref="C48:D48"/>
    <mergeCell ref="E48:G48"/>
    <mergeCell ref="C49:D49"/>
    <mergeCell ref="E49:G49"/>
    <mergeCell ref="C50:D50"/>
    <mergeCell ref="E50:G50"/>
    <mergeCell ref="C51:D51"/>
    <mergeCell ref="E51:G51"/>
    <mergeCell ref="C52:D52"/>
    <mergeCell ref="E52:G52"/>
    <mergeCell ref="C44:G44"/>
    <mergeCell ref="C46:G46"/>
    <mergeCell ref="C47:D47"/>
    <mergeCell ref="F47:G47"/>
    <mergeCell ref="M38:N38"/>
    <mergeCell ref="Q38:R38"/>
    <mergeCell ref="T38:U38"/>
    <mergeCell ref="X38:Y38"/>
    <mergeCell ref="AA38:AB38"/>
    <mergeCell ref="C38:D38"/>
    <mergeCell ref="F38:G38"/>
    <mergeCell ref="C42:G42"/>
    <mergeCell ref="J42:N42"/>
    <mergeCell ref="Q42:U42"/>
    <mergeCell ref="C40:G40"/>
    <mergeCell ref="J40:N40"/>
    <mergeCell ref="Q40:U40"/>
    <mergeCell ref="X21:AB21"/>
    <mergeCell ref="C20:G20"/>
    <mergeCell ref="J20:N20"/>
    <mergeCell ref="Q20:U20"/>
    <mergeCell ref="X20:AB20"/>
    <mergeCell ref="AE42:AI42"/>
    <mergeCell ref="C41:G41"/>
    <mergeCell ref="J41:N41"/>
    <mergeCell ref="Q41:U41"/>
    <mergeCell ref="X41:AB41"/>
    <mergeCell ref="AE41:AI41"/>
    <mergeCell ref="X40:AB40"/>
    <mergeCell ref="AE40:AI40"/>
    <mergeCell ref="AE38:AF38"/>
    <mergeCell ref="AH38:AI38"/>
    <mergeCell ref="C39:G39"/>
    <mergeCell ref="J39:N39"/>
    <mergeCell ref="Q39:U39"/>
    <mergeCell ref="X39:AB39"/>
    <mergeCell ref="AE39:AI39"/>
    <mergeCell ref="J38:K38"/>
    <mergeCell ref="X42:AB42"/>
    <mergeCell ref="B27:B31"/>
    <mergeCell ref="C27:D27"/>
    <mergeCell ref="E27:G27"/>
    <mergeCell ref="C28:D28"/>
    <mergeCell ref="E28:G28"/>
    <mergeCell ref="C29:D29"/>
    <mergeCell ref="C21:G21"/>
    <mergeCell ref="J21:N21"/>
    <mergeCell ref="Q21:U21"/>
    <mergeCell ref="E29:G29"/>
    <mergeCell ref="C30:D30"/>
    <mergeCell ref="E30:G30"/>
    <mergeCell ref="C31:D31"/>
    <mergeCell ref="E31:G31"/>
    <mergeCell ref="C23:G23"/>
    <mergeCell ref="C25:G25"/>
    <mergeCell ref="C26:D26"/>
    <mergeCell ref="F26:G26"/>
    <mergeCell ref="X19:AB19"/>
    <mergeCell ref="C18:G18"/>
    <mergeCell ref="J18:N18"/>
    <mergeCell ref="Q18:U18"/>
    <mergeCell ref="X18:AB18"/>
    <mergeCell ref="J17:K17"/>
    <mergeCell ref="M17:N17"/>
    <mergeCell ref="Q17:R17"/>
    <mergeCell ref="T17:U17"/>
    <mergeCell ref="X17:Y17"/>
    <mergeCell ref="AA17:AB17"/>
    <mergeCell ref="C17:D17"/>
    <mergeCell ref="F17:G17"/>
    <mergeCell ref="C2:G2"/>
    <mergeCell ref="C4:G4"/>
    <mergeCell ref="C5:D5"/>
    <mergeCell ref="F5:G5"/>
    <mergeCell ref="C19:G19"/>
    <mergeCell ref="J19:N19"/>
    <mergeCell ref="Q19:U19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</mergeCells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0210C-665E-407C-BB01-6EC0BADBA803}">
  <sheetPr>
    <tabColor rgb="FF92D050"/>
  </sheetPr>
  <dimension ref="B1:U63"/>
  <sheetViews>
    <sheetView topLeftCell="A8" zoomScale="70" zoomScaleNormal="70" workbookViewId="0">
      <selection activeCell="J21" sqref="J21:N21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14" ht="17.25" thickBot="1" x14ac:dyDescent="0.35"/>
    <row r="2" spans="2:14" x14ac:dyDescent="0.3">
      <c r="B2" s="14" t="s">
        <v>19</v>
      </c>
      <c r="C2" s="72" t="str">
        <f>'영장(C,H,M,L)'!E7</f>
        <v>하얀검사</v>
      </c>
      <c r="D2" s="72"/>
      <c r="E2" s="72"/>
      <c r="F2" s="72"/>
      <c r="G2" s="73"/>
    </row>
    <row r="3" spans="2:14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설정정리'!$F$5</f>
        <v>L</v>
      </c>
      <c r="F3" s="13" t="s">
        <v>12</v>
      </c>
      <c r="G3" s="11" t="str">
        <f>'캐릭터 설정정리'!$C$4</f>
        <v>딜러</v>
      </c>
    </row>
    <row r="4" spans="2:14" ht="249.95" customHeight="1" x14ac:dyDescent="0.3">
      <c r="B4" s="10" t="s">
        <v>10</v>
      </c>
      <c r="C4" s="70" t="e" vm="12">
        <v>#VALUE!</v>
      </c>
      <c r="D4" s="70"/>
      <c r="E4" s="70"/>
      <c r="F4" s="70"/>
      <c r="G4" s="71"/>
      <c r="I4" s="4"/>
    </row>
    <row r="5" spans="2:14" ht="17.25" thickBot="1" x14ac:dyDescent="0.35">
      <c r="B5" s="10" t="s">
        <v>9</v>
      </c>
      <c r="C5" s="74">
        <v>3</v>
      </c>
      <c r="D5" s="74"/>
      <c r="E5" s="13" t="s">
        <v>8</v>
      </c>
      <c r="F5" s="74">
        <v>2</v>
      </c>
      <c r="G5" s="75"/>
      <c r="I5" s="4"/>
      <c r="J5" s="31"/>
      <c r="K5" s="31"/>
      <c r="L5" s="31"/>
      <c r="M5" s="31"/>
      <c r="N5" s="31"/>
    </row>
    <row r="6" spans="2:14" x14ac:dyDescent="0.3">
      <c r="B6" s="76" t="s">
        <v>6</v>
      </c>
      <c r="C6" s="79" t="s">
        <v>5</v>
      </c>
      <c r="D6" s="80"/>
      <c r="E6" s="70" t="s">
        <v>110</v>
      </c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14" ht="17.25" thickBot="1" x14ac:dyDescent="0.35">
      <c r="B7" s="77"/>
      <c r="C7" s="79"/>
      <c r="D7" s="80"/>
      <c r="E7" s="105"/>
      <c r="F7" s="105"/>
      <c r="G7" s="106"/>
      <c r="I7" s="3">
        <f>C5+F5</f>
        <v>5</v>
      </c>
      <c r="J7" s="2">
        <f>SUBTOTAL(3,C6:D10)</f>
        <v>1</v>
      </c>
      <c r="K7" s="2">
        <f>CHOOSE(MATCH(E3, {"R1","R2","H","M","L"}, 0), 4, 5, 12, 8, 6)</f>
        <v>6</v>
      </c>
      <c r="L7" s="1">
        <f>K7-I7-J7</f>
        <v>0</v>
      </c>
      <c r="M7" s="32"/>
      <c r="N7" s="32"/>
    </row>
    <row r="8" spans="2:14" x14ac:dyDescent="0.3">
      <c r="B8" s="77"/>
      <c r="C8" s="79"/>
      <c r="D8" s="80"/>
      <c r="E8" s="81"/>
      <c r="F8" s="82"/>
      <c r="G8" s="83"/>
      <c r="J8" s="32"/>
      <c r="K8" s="32"/>
      <c r="L8" s="32"/>
      <c r="M8" s="32"/>
      <c r="N8" s="32"/>
    </row>
    <row r="9" spans="2:14" x14ac:dyDescent="0.3">
      <c r="B9" s="77"/>
      <c r="C9" s="79"/>
      <c r="D9" s="80"/>
      <c r="E9" s="81"/>
      <c r="F9" s="82"/>
      <c r="G9" s="83"/>
      <c r="J9" s="32"/>
      <c r="K9" s="32"/>
      <c r="L9" s="32"/>
      <c r="M9" s="32"/>
      <c r="N9" s="32"/>
    </row>
    <row r="10" spans="2:14" ht="17.25" thickBot="1" x14ac:dyDescent="0.35">
      <c r="B10" s="78"/>
      <c r="C10" s="84"/>
      <c r="D10" s="85"/>
      <c r="E10" s="86"/>
      <c r="F10" s="86"/>
      <c r="G10" s="87"/>
      <c r="J10" s="32"/>
      <c r="K10" s="32"/>
      <c r="L10" s="32"/>
      <c r="M10" s="32"/>
      <c r="N10" s="32"/>
    </row>
    <row r="11" spans="2:14" ht="30" customHeight="1" thickBot="1" x14ac:dyDescent="0.35">
      <c r="C11" s="9"/>
    </row>
    <row r="12" spans="2:14" ht="17.100000000000001" customHeight="1" x14ac:dyDescent="0.3">
      <c r="C12" s="9"/>
      <c r="I12" s="43" t="s">
        <v>91</v>
      </c>
      <c r="J12" s="41" t="s">
        <v>92</v>
      </c>
      <c r="K12" s="41" t="s">
        <v>106</v>
      </c>
      <c r="L12" s="41" t="s">
        <v>89</v>
      </c>
      <c r="M12" s="44" t="s">
        <v>94</v>
      </c>
      <c r="N12" s="45"/>
    </row>
    <row r="13" spans="2:14" ht="17.100000000000001" customHeight="1" thickBot="1" x14ac:dyDescent="0.35">
      <c r="C13" s="9"/>
      <c r="I13" s="46" t="s">
        <v>98</v>
      </c>
      <c r="J13" s="42" t="s">
        <v>101</v>
      </c>
      <c r="K13" s="42" t="s">
        <v>98</v>
      </c>
      <c r="L13" s="42" t="s">
        <v>98</v>
      </c>
      <c r="M13" s="47"/>
      <c r="N13" s="48"/>
    </row>
    <row r="14" spans="2:14" ht="17.100000000000001" customHeight="1" x14ac:dyDescent="0.3">
      <c r="C14" s="9"/>
      <c r="I14" s="43"/>
      <c r="J14" s="41"/>
      <c r="K14" s="41"/>
      <c r="L14" s="44"/>
      <c r="M14" s="44"/>
      <c r="N14" s="45" t="s">
        <v>93</v>
      </c>
    </row>
    <row r="15" spans="2:14" ht="17.100000000000001" customHeight="1" thickBot="1" x14ac:dyDescent="0.35">
      <c r="C15" s="9"/>
      <c r="I15" s="49"/>
      <c r="J15" s="47"/>
      <c r="K15" s="47"/>
      <c r="L15" s="47"/>
      <c r="M15" s="47"/>
      <c r="N15" s="50">
        <f>I13+J13+K13+L13+M13+N13+I15+J15+K15+L15+M15</f>
        <v>5</v>
      </c>
    </row>
    <row r="16" spans="2:14" ht="30" customHeight="1" thickBot="1" x14ac:dyDescent="0.35">
      <c r="C16" s="9"/>
    </row>
    <row r="17" spans="2:14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>1</v>
      </c>
      <c r="N17" s="62"/>
    </row>
    <row r="18" spans="2:14" x14ac:dyDescent="0.3">
      <c r="B18" s="30" t="s">
        <v>19</v>
      </c>
      <c r="C18" s="93" t="str">
        <f>C2 &amp; "(이동)"</f>
        <v>하얀검사(이동)</v>
      </c>
      <c r="D18" s="94"/>
      <c r="E18" s="94"/>
      <c r="F18" s="94"/>
      <c r="G18" s="95"/>
      <c r="I18" s="10" t="s">
        <v>19</v>
      </c>
      <c r="J18" s="81" t="str">
        <f>E6</f>
        <v>햐얀검무</v>
      </c>
      <c r="K18" s="82"/>
      <c r="L18" s="82"/>
      <c r="M18" s="82"/>
      <c r="N18" s="83"/>
    </row>
    <row r="19" spans="2:14" ht="249.95" customHeight="1" x14ac:dyDescent="0.3">
      <c r="B19" s="10" t="s">
        <v>10</v>
      </c>
      <c r="C19" s="70" t="e" vm="12">
        <v>#VALUE!</v>
      </c>
      <c r="D19" s="70"/>
      <c r="E19" s="70"/>
      <c r="F19" s="70"/>
      <c r="G19" s="71"/>
      <c r="I19" s="10" t="s">
        <v>10</v>
      </c>
      <c r="J19" s="70" t="e" vm="12">
        <v>#VALUE!</v>
      </c>
      <c r="K19" s="70"/>
      <c r="L19" s="70"/>
      <c r="M19" s="70"/>
      <c r="N19" s="71"/>
    </row>
    <row r="20" spans="2:14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 t="s">
        <v>129</v>
      </c>
      <c r="K20" s="99"/>
      <c r="L20" s="99"/>
      <c r="M20" s="99"/>
      <c r="N20" s="100"/>
    </row>
    <row r="21" spans="2:14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1">
        <v>#VALUE!</v>
      </c>
      <c r="K21" s="88"/>
      <c r="L21" s="88"/>
      <c r="M21" s="88"/>
      <c r="N21" s="89"/>
    </row>
    <row r="22" spans="2:14" ht="30" customHeight="1" thickBot="1" x14ac:dyDescent="0.35">
      <c r="C22" s="9"/>
    </row>
    <row r="23" spans="2:14" x14ac:dyDescent="0.3">
      <c r="B23" s="14" t="s">
        <v>19</v>
      </c>
      <c r="C23" s="72" t="str">
        <f>'영장(C,H,M,L)'!F7</f>
        <v xml:space="preserve">그림자 속 암살자	</v>
      </c>
      <c r="D23" s="72"/>
      <c r="E23" s="72"/>
      <c r="F23" s="72"/>
      <c r="G23" s="73"/>
    </row>
    <row r="24" spans="2:14" x14ac:dyDescent="0.3">
      <c r="B24" s="10" t="s">
        <v>16</v>
      </c>
      <c r="C24" s="12" t="str">
        <f>'캐릭터 설정정리'!$B$2</f>
        <v>영장</v>
      </c>
      <c r="D24" s="13" t="s">
        <v>14</v>
      </c>
      <c r="E24" s="12" t="str">
        <f>'캐릭터 설정정리'!$F$5</f>
        <v>L</v>
      </c>
      <c r="F24" s="13" t="s">
        <v>12</v>
      </c>
      <c r="G24" s="11" t="str">
        <f>'캐릭터 설정정리'!$C$4</f>
        <v>딜러</v>
      </c>
    </row>
    <row r="25" spans="2:14" ht="249.95" customHeight="1" x14ac:dyDescent="0.3">
      <c r="B25" s="10" t="s">
        <v>10</v>
      </c>
      <c r="C25" s="70" t="e" vm="13">
        <v>#VALUE!</v>
      </c>
      <c r="D25" s="70"/>
      <c r="E25" s="70"/>
      <c r="F25" s="70"/>
      <c r="G25" s="71"/>
      <c r="I25" s="4"/>
    </row>
    <row r="26" spans="2:14" ht="17.25" thickBot="1" x14ac:dyDescent="0.35">
      <c r="B26" s="10" t="s">
        <v>9</v>
      </c>
      <c r="C26" s="74">
        <v>2</v>
      </c>
      <c r="D26" s="74"/>
      <c r="E26" s="13" t="s">
        <v>8</v>
      </c>
      <c r="F26" s="74">
        <v>2</v>
      </c>
      <c r="G26" s="75"/>
      <c r="I26" s="4"/>
      <c r="J26" s="31"/>
      <c r="K26" s="31"/>
      <c r="L26" s="31"/>
      <c r="M26" s="31"/>
      <c r="N26" s="31"/>
    </row>
    <row r="27" spans="2:14" x14ac:dyDescent="0.3">
      <c r="B27" s="76" t="s">
        <v>6</v>
      </c>
      <c r="C27" s="79" t="s">
        <v>5</v>
      </c>
      <c r="D27" s="80"/>
      <c r="E27" s="70" t="s">
        <v>65</v>
      </c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14" ht="17.25" thickBot="1" x14ac:dyDescent="0.35">
      <c r="B28" s="77"/>
      <c r="C28" s="79" t="s">
        <v>58</v>
      </c>
      <c r="D28" s="80"/>
      <c r="E28" s="70" t="s">
        <v>66</v>
      </c>
      <c r="F28" s="70"/>
      <c r="G28" s="71"/>
      <c r="I28" s="3">
        <f>C26+F26</f>
        <v>4</v>
      </c>
      <c r="J28" s="2">
        <f>SUBTOTAL(3,C27:D31)</f>
        <v>2</v>
      </c>
      <c r="K28" s="2">
        <f>CHOOSE(MATCH(E24, {"R1","R2","H","M","L"}, 0), 4, 5, 12, 8, 6)</f>
        <v>6</v>
      </c>
      <c r="L28" s="1">
        <f>K28-I28-J28</f>
        <v>0</v>
      </c>
      <c r="M28" s="32"/>
      <c r="N28" s="32"/>
    </row>
    <row r="29" spans="2:14" x14ac:dyDescent="0.3">
      <c r="B29" s="77"/>
      <c r="C29" s="79"/>
      <c r="D29" s="80"/>
      <c r="E29" s="81"/>
      <c r="F29" s="82"/>
      <c r="G29" s="83"/>
      <c r="J29" s="32"/>
      <c r="K29" s="32"/>
      <c r="L29" s="32"/>
      <c r="M29" s="32"/>
      <c r="N29" s="32"/>
    </row>
    <row r="30" spans="2:14" x14ac:dyDescent="0.3">
      <c r="B30" s="77"/>
      <c r="C30" s="79"/>
      <c r="D30" s="80"/>
      <c r="E30" s="81"/>
      <c r="F30" s="82"/>
      <c r="G30" s="83"/>
      <c r="J30" s="32"/>
      <c r="K30" s="32"/>
      <c r="L30" s="32"/>
      <c r="M30" s="32"/>
      <c r="N30" s="32"/>
    </row>
    <row r="31" spans="2:14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14" ht="30" customHeight="1" thickBot="1" x14ac:dyDescent="0.35">
      <c r="C32" s="9"/>
    </row>
    <row r="33" spans="2:21" ht="17.100000000000001" customHeight="1" x14ac:dyDescent="0.3">
      <c r="C33" s="9"/>
      <c r="I33" s="43" t="s">
        <v>91</v>
      </c>
      <c r="J33" s="41" t="s">
        <v>92</v>
      </c>
      <c r="K33" s="41" t="s">
        <v>106</v>
      </c>
      <c r="L33" s="41" t="s">
        <v>89</v>
      </c>
      <c r="M33" s="44" t="s">
        <v>94</v>
      </c>
      <c r="N33" s="45"/>
      <c r="P33" s="43" t="s">
        <v>91</v>
      </c>
      <c r="Q33" s="41" t="s">
        <v>92</v>
      </c>
      <c r="R33" s="41" t="s">
        <v>106</v>
      </c>
      <c r="S33" s="41" t="s">
        <v>89</v>
      </c>
      <c r="T33" s="44" t="s">
        <v>94</v>
      </c>
      <c r="U33" s="45"/>
    </row>
    <row r="34" spans="2:21" ht="17.100000000000001" customHeight="1" thickBot="1" x14ac:dyDescent="0.35">
      <c r="C34" s="9"/>
      <c r="I34" s="46" t="s">
        <v>98</v>
      </c>
      <c r="J34" s="42" t="s">
        <v>98</v>
      </c>
      <c r="K34" s="42" t="s">
        <v>98</v>
      </c>
      <c r="L34" s="42" t="s">
        <v>98</v>
      </c>
      <c r="M34" s="47"/>
      <c r="N34" s="48"/>
      <c r="P34" s="46" t="s">
        <v>101</v>
      </c>
      <c r="Q34" s="42" t="s">
        <v>101</v>
      </c>
      <c r="R34" s="42" t="s">
        <v>98</v>
      </c>
      <c r="S34" s="42" t="s">
        <v>101</v>
      </c>
      <c r="T34" s="47"/>
      <c r="U34" s="48"/>
    </row>
    <row r="35" spans="2:21" ht="17.100000000000001" customHeight="1" x14ac:dyDescent="0.3">
      <c r="C35" s="9"/>
      <c r="I35" s="43"/>
      <c r="J35" s="41"/>
      <c r="K35" s="41"/>
      <c r="L35" s="44"/>
      <c r="M35" s="44"/>
      <c r="N35" s="45" t="s">
        <v>93</v>
      </c>
      <c r="P35" s="43"/>
      <c r="Q35" s="41"/>
      <c r="R35" s="41"/>
      <c r="S35" s="44"/>
      <c r="T35" s="44"/>
      <c r="U35" s="45" t="s">
        <v>93</v>
      </c>
    </row>
    <row r="36" spans="2:21" ht="17.100000000000001" customHeight="1" thickBot="1" x14ac:dyDescent="0.35">
      <c r="C36" s="9"/>
      <c r="I36" s="49"/>
      <c r="J36" s="47"/>
      <c r="K36" s="47"/>
      <c r="L36" s="47"/>
      <c r="M36" s="47"/>
      <c r="N36" s="50">
        <f>I34+J34+K34+L34+M34+N34+I36+J36+K36+L36+M36</f>
        <v>4</v>
      </c>
      <c r="P36" s="49"/>
      <c r="Q36" s="47"/>
      <c r="R36" s="47"/>
      <c r="S36" s="47"/>
      <c r="T36" s="47"/>
      <c r="U36" s="50">
        <f>P34+Q34+R34+S34+T34+U34+P36+Q36+R36+S36+T36</f>
        <v>7</v>
      </c>
    </row>
    <row r="37" spans="2:21" ht="30" customHeight="1" thickBot="1" x14ac:dyDescent="0.35">
      <c r="C37" s="9"/>
    </row>
    <row r="38" spans="2:21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>1</v>
      </c>
      <c r="N38" s="62"/>
      <c r="P38" s="14" t="s">
        <v>17</v>
      </c>
      <c r="Q38" s="90" t="s">
        <v>6</v>
      </c>
      <c r="R38" s="91"/>
      <c r="S38" s="33" t="s">
        <v>59</v>
      </c>
      <c r="T38" s="92" t="str">
        <f>RIGHT(C28, 1)</f>
        <v>2</v>
      </c>
      <c r="U38" s="62"/>
    </row>
    <row r="39" spans="2:21" x14ac:dyDescent="0.3">
      <c r="B39" s="30" t="s">
        <v>19</v>
      </c>
      <c r="C39" s="93" t="str">
        <f>C23 &amp; "(이동)"</f>
        <v>그림자 속 암살자	(이동)</v>
      </c>
      <c r="D39" s="94"/>
      <c r="E39" s="94"/>
      <c r="F39" s="94"/>
      <c r="G39" s="95"/>
      <c r="I39" s="10" t="s">
        <v>19</v>
      </c>
      <c r="J39" s="81" t="str">
        <f>E27</f>
        <v>그림자베기</v>
      </c>
      <c r="K39" s="82"/>
      <c r="L39" s="82"/>
      <c r="M39" s="82"/>
      <c r="N39" s="83"/>
      <c r="P39" s="10" t="s">
        <v>19</v>
      </c>
      <c r="Q39" s="81" t="str">
        <f>E28</f>
        <v>그림자 수리검</v>
      </c>
      <c r="R39" s="82"/>
      <c r="S39" s="82"/>
      <c r="T39" s="82"/>
      <c r="U39" s="83"/>
    </row>
    <row r="40" spans="2:21" ht="249.95" customHeight="1" x14ac:dyDescent="0.3">
      <c r="B40" s="10" t="s">
        <v>10</v>
      </c>
      <c r="C40" s="70" t="e" vm="13">
        <v>#VALUE!</v>
      </c>
      <c r="D40" s="70"/>
      <c r="E40" s="70"/>
      <c r="F40" s="70"/>
      <c r="G40" s="71"/>
      <c r="I40" s="10" t="s">
        <v>10</v>
      </c>
      <c r="J40" s="70" t="e" vm="13">
        <v>#VALUE!</v>
      </c>
      <c r="K40" s="70"/>
      <c r="L40" s="70"/>
      <c r="M40" s="70"/>
      <c r="N40" s="71"/>
      <c r="P40" s="10" t="s">
        <v>10</v>
      </c>
      <c r="Q40" s="70" t="e" vm="13">
        <v>#VALUE!</v>
      </c>
      <c r="R40" s="70"/>
      <c r="S40" s="70"/>
      <c r="T40" s="70"/>
      <c r="U40" s="71"/>
    </row>
    <row r="41" spans="2:21" ht="53.2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 t="s">
        <v>127</v>
      </c>
      <c r="K41" s="99"/>
      <c r="L41" s="99"/>
      <c r="M41" s="99"/>
      <c r="N41" s="100"/>
      <c r="P41" s="10" t="s">
        <v>7</v>
      </c>
      <c r="Q41" s="101" t="s">
        <v>128</v>
      </c>
      <c r="R41" s="99"/>
      <c r="S41" s="99"/>
      <c r="T41" s="99"/>
      <c r="U41" s="100"/>
    </row>
    <row r="42" spans="2:21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4" t="s">
        <v>4</v>
      </c>
      <c r="Q42" s="88" t="e" vm="1">
        <v>#VALUE!</v>
      </c>
      <c r="R42" s="88"/>
      <c r="S42" s="88"/>
      <c r="T42" s="88"/>
      <c r="U42" s="89"/>
    </row>
    <row r="43" spans="2:21" ht="30" customHeight="1" thickBot="1" x14ac:dyDescent="0.35"/>
    <row r="44" spans="2:21" x14ac:dyDescent="0.3">
      <c r="B44" s="14" t="s">
        <v>19</v>
      </c>
      <c r="C44" s="72" t="str">
        <f>'영장(C,H,M,L)'!G7</f>
        <v>죽음과 함께 걷는 암살자</v>
      </c>
      <c r="D44" s="72"/>
      <c r="E44" s="72"/>
      <c r="F44" s="72"/>
      <c r="G44" s="73"/>
    </row>
    <row r="45" spans="2:21" x14ac:dyDescent="0.3">
      <c r="B45" s="10" t="s">
        <v>16</v>
      </c>
      <c r="C45" s="12" t="str">
        <f>'캐릭터 설정정리'!$B$2</f>
        <v>영장</v>
      </c>
      <c r="D45" s="13" t="s">
        <v>14</v>
      </c>
      <c r="E45" s="12" t="str">
        <f>'캐릭터 설정정리'!$F$5</f>
        <v>L</v>
      </c>
      <c r="F45" s="13" t="s">
        <v>12</v>
      </c>
      <c r="G45" s="11" t="str">
        <f>'캐릭터 설정정리'!$C$4</f>
        <v>딜러</v>
      </c>
    </row>
    <row r="46" spans="2:21" ht="249.95" customHeight="1" x14ac:dyDescent="0.3">
      <c r="B46" s="10" t="s">
        <v>10</v>
      </c>
      <c r="C46" s="70" t="e" vm="14">
        <v>#VALUE!</v>
      </c>
      <c r="D46" s="70"/>
      <c r="E46" s="70"/>
      <c r="F46" s="70"/>
      <c r="G46" s="71"/>
      <c r="I46" s="4"/>
    </row>
    <row r="47" spans="2:21" ht="17.25" thickBot="1" x14ac:dyDescent="0.35">
      <c r="B47" s="10" t="s">
        <v>9</v>
      </c>
      <c r="C47" s="102">
        <v>2</v>
      </c>
      <c r="D47" s="103"/>
      <c r="E47" s="13" t="s">
        <v>8</v>
      </c>
      <c r="F47" s="102">
        <v>3</v>
      </c>
      <c r="G47" s="104"/>
      <c r="I47" s="4"/>
      <c r="J47" s="31"/>
      <c r="K47" s="31"/>
      <c r="L47" s="31"/>
      <c r="M47" s="31"/>
      <c r="N47" s="31"/>
    </row>
    <row r="48" spans="2:21" x14ac:dyDescent="0.3">
      <c r="B48" s="76" t="s">
        <v>6</v>
      </c>
      <c r="C48" s="79" t="s">
        <v>67</v>
      </c>
      <c r="D48" s="80"/>
      <c r="E48" s="81" t="s">
        <v>68</v>
      </c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21" ht="17.25" thickBot="1" x14ac:dyDescent="0.35">
      <c r="B49" s="77"/>
      <c r="C49" s="79"/>
      <c r="D49" s="80"/>
      <c r="E49" s="81"/>
      <c r="F49" s="82"/>
      <c r="G49" s="83"/>
      <c r="I49" s="3">
        <f>C47+F47</f>
        <v>5</v>
      </c>
      <c r="J49" s="2">
        <f>SUBTOTAL(3,C48:D52)</f>
        <v>1</v>
      </c>
      <c r="K49" s="2">
        <f>CHOOSE(MATCH(E45, {"R1","R2","H","M","L"}, 0), 4, 5, 12, 8, 6)</f>
        <v>6</v>
      </c>
      <c r="L49" s="1">
        <f>K49-I49-J49</f>
        <v>0</v>
      </c>
      <c r="M49" s="32"/>
      <c r="N49" s="32"/>
    </row>
    <row r="50" spans="2:21" x14ac:dyDescent="0.3">
      <c r="B50" s="77"/>
      <c r="C50" s="79"/>
      <c r="D50" s="80"/>
      <c r="E50" s="81"/>
      <c r="F50" s="82"/>
      <c r="G50" s="83"/>
      <c r="J50" s="32"/>
      <c r="K50" s="32"/>
      <c r="L50" s="32"/>
      <c r="M50" s="32"/>
      <c r="N50" s="32"/>
    </row>
    <row r="51" spans="2:21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21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21" ht="30" customHeight="1" thickBot="1" x14ac:dyDescent="0.35">
      <c r="C53" s="9"/>
    </row>
    <row r="54" spans="2:21" ht="17.100000000000001" customHeight="1" x14ac:dyDescent="0.3">
      <c r="C54" s="9"/>
      <c r="I54" s="43" t="s">
        <v>91</v>
      </c>
      <c r="J54" s="41" t="s">
        <v>92</v>
      </c>
      <c r="K54" s="41" t="s">
        <v>106</v>
      </c>
      <c r="L54" s="41" t="s">
        <v>89</v>
      </c>
      <c r="M54" s="44" t="s">
        <v>94</v>
      </c>
      <c r="N54" s="45"/>
    </row>
    <row r="55" spans="2:21" ht="17.100000000000001" customHeight="1" thickBot="1" x14ac:dyDescent="0.35">
      <c r="C55" s="9"/>
      <c r="I55" s="46" t="s">
        <v>103</v>
      </c>
      <c r="J55" s="42" t="s">
        <v>102</v>
      </c>
      <c r="K55" s="42" t="s">
        <v>98</v>
      </c>
      <c r="L55" s="42" t="s">
        <v>101</v>
      </c>
      <c r="M55" s="47"/>
      <c r="N55" s="48"/>
    </row>
    <row r="56" spans="2:21" ht="17.100000000000001" customHeight="1" x14ac:dyDescent="0.3">
      <c r="C56" s="9"/>
      <c r="I56" s="43"/>
      <c r="J56" s="41"/>
      <c r="K56" s="41"/>
      <c r="L56" s="44"/>
      <c r="M56" s="44"/>
      <c r="N56" s="45" t="s">
        <v>93</v>
      </c>
    </row>
    <row r="57" spans="2:21" ht="17.100000000000001" customHeight="1" thickBot="1" x14ac:dyDescent="0.35">
      <c r="C57" s="9"/>
      <c r="I57" s="49"/>
      <c r="J57" s="47"/>
      <c r="K57" s="47"/>
      <c r="L57" s="47"/>
      <c r="M57" s="47"/>
      <c r="N57" s="50">
        <f>I55+J55+K55+L55+M55+N55+I57+J57+K57+L57+M57</f>
        <v>10</v>
      </c>
    </row>
    <row r="58" spans="2:21" ht="30" customHeight="1" thickBot="1" x14ac:dyDescent="0.35">
      <c r="C58" s="9"/>
    </row>
    <row r="59" spans="2:21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>3</v>
      </c>
      <c r="N59" s="62"/>
      <c r="P59" s="4"/>
      <c r="S59" s="4"/>
    </row>
    <row r="60" spans="2:21" x14ac:dyDescent="0.3">
      <c r="B60" s="30" t="s">
        <v>19</v>
      </c>
      <c r="C60" s="93" t="str">
        <f>C44 &amp; "(이동)"</f>
        <v>죽음과 함께 걷는 암살자(이동)</v>
      </c>
      <c r="D60" s="94"/>
      <c r="E60" s="94"/>
      <c r="F60" s="94"/>
      <c r="G60" s="95"/>
      <c r="I60" s="10" t="s">
        <v>19</v>
      </c>
      <c r="J60" s="81" t="str">
        <f>E48</f>
        <v>죽음의 발자국</v>
      </c>
      <c r="K60" s="82"/>
      <c r="L60" s="82"/>
      <c r="M60" s="82"/>
      <c r="N60" s="83"/>
      <c r="P60" s="4"/>
    </row>
    <row r="61" spans="2:21" ht="249.95" customHeight="1" x14ac:dyDescent="0.3">
      <c r="B61" s="10" t="s">
        <v>10</v>
      </c>
      <c r="C61" s="70" t="e" vm="14">
        <v>#VALUE!</v>
      </c>
      <c r="D61" s="70"/>
      <c r="E61" s="70"/>
      <c r="F61" s="70"/>
      <c r="G61" s="71"/>
      <c r="I61" s="10" t="s">
        <v>10</v>
      </c>
      <c r="J61" s="70" t="e" vm="14">
        <v>#VALUE!</v>
      </c>
      <c r="K61" s="70"/>
      <c r="L61" s="70"/>
      <c r="M61" s="70"/>
      <c r="N61" s="71"/>
      <c r="P61" s="4"/>
    </row>
    <row r="62" spans="2:21" ht="53.2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 t="s">
        <v>126</v>
      </c>
      <c r="K62" s="99"/>
      <c r="L62" s="99"/>
      <c r="M62" s="99"/>
      <c r="N62" s="100"/>
      <c r="P62" s="4"/>
      <c r="Q62" s="36"/>
      <c r="R62" s="31"/>
      <c r="S62" s="31"/>
      <c r="T62" s="31"/>
      <c r="U62" s="31"/>
    </row>
    <row r="63" spans="2:21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5"/>
      <c r="Q63" s="32"/>
      <c r="R63" s="32"/>
      <c r="S63" s="32"/>
      <c r="T63" s="32"/>
      <c r="U63" s="32"/>
    </row>
  </sheetData>
  <mergeCells count="87">
    <mergeCell ref="C2:G2"/>
    <mergeCell ref="C4:G4"/>
    <mergeCell ref="C5:D5"/>
    <mergeCell ref="F5:G5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  <mergeCell ref="C25:G25"/>
    <mergeCell ref="J17:K17"/>
    <mergeCell ref="M17:N17"/>
    <mergeCell ref="C18:G18"/>
    <mergeCell ref="J18:N18"/>
    <mergeCell ref="C19:G19"/>
    <mergeCell ref="J19:N19"/>
    <mergeCell ref="C17:D17"/>
    <mergeCell ref="F17:G17"/>
    <mergeCell ref="C20:G20"/>
    <mergeCell ref="J20:N20"/>
    <mergeCell ref="C21:G21"/>
    <mergeCell ref="J21:N21"/>
    <mergeCell ref="C23:G23"/>
    <mergeCell ref="C26:D26"/>
    <mergeCell ref="F26:G26"/>
    <mergeCell ref="B27:B31"/>
    <mergeCell ref="C27:D27"/>
    <mergeCell ref="E27:G27"/>
    <mergeCell ref="C28:D28"/>
    <mergeCell ref="E28:G28"/>
    <mergeCell ref="C29:D29"/>
    <mergeCell ref="E29:G29"/>
    <mergeCell ref="C30:D30"/>
    <mergeCell ref="E30:G30"/>
    <mergeCell ref="C31:D31"/>
    <mergeCell ref="E31:G31"/>
    <mergeCell ref="C38:D38"/>
    <mergeCell ref="F38:G38"/>
    <mergeCell ref="M38:N38"/>
    <mergeCell ref="Q38:R38"/>
    <mergeCell ref="T38:U38"/>
    <mergeCell ref="C39:G39"/>
    <mergeCell ref="J39:N39"/>
    <mergeCell ref="Q39:U39"/>
    <mergeCell ref="J38:K38"/>
    <mergeCell ref="C47:D47"/>
    <mergeCell ref="F47:G47"/>
    <mergeCell ref="C40:G40"/>
    <mergeCell ref="J40:N40"/>
    <mergeCell ref="Q40:U40"/>
    <mergeCell ref="C41:G41"/>
    <mergeCell ref="J41:N41"/>
    <mergeCell ref="Q41:U41"/>
    <mergeCell ref="C42:G42"/>
    <mergeCell ref="J42:N42"/>
    <mergeCell ref="Q42:U42"/>
    <mergeCell ref="C44:G44"/>
    <mergeCell ref="C46:G46"/>
    <mergeCell ref="B48:B52"/>
    <mergeCell ref="C48:D48"/>
    <mergeCell ref="E48:G48"/>
    <mergeCell ref="C49:D49"/>
    <mergeCell ref="E49:G49"/>
    <mergeCell ref="C50:D50"/>
    <mergeCell ref="E50:G50"/>
    <mergeCell ref="C51:D51"/>
    <mergeCell ref="E51:G51"/>
    <mergeCell ref="C52:D52"/>
    <mergeCell ref="E52:G52"/>
    <mergeCell ref="C59:D59"/>
    <mergeCell ref="F59:G59"/>
    <mergeCell ref="J59:K59"/>
    <mergeCell ref="M59:N59"/>
    <mergeCell ref="C62:G62"/>
    <mergeCell ref="J62:N62"/>
    <mergeCell ref="C63:G63"/>
    <mergeCell ref="J63:N63"/>
    <mergeCell ref="C60:G60"/>
    <mergeCell ref="J60:N60"/>
    <mergeCell ref="C61:G61"/>
    <mergeCell ref="J61:N61"/>
  </mergeCells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2476BB-100B-421B-87DE-F7F930E08A03}">
  <sheetPr>
    <tabColor rgb="FF92D050"/>
  </sheetPr>
  <dimension ref="B1:AB63"/>
  <sheetViews>
    <sheetView topLeftCell="A61" zoomScale="70" zoomScaleNormal="70" workbookViewId="0">
      <selection activeCell="X41" sqref="X41:AB41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21" ht="17.25" thickBot="1" x14ac:dyDescent="0.35"/>
    <row r="2" spans="2:21" x14ac:dyDescent="0.3">
      <c r="B2" s="14" t="s">
        <v>19</v>
      </c>
      <c r="C2" s="72" t="str">
        <f>'영장(C,H,M,L)'!E$6</f>
        <v xml:space="preserve">섬광의 명궁	</v>
      </c>
      <c r="D2" s="72"/>
      <c r="E2" s="72"/>
      <c r="F2" s="72"/>
      <c r="G2" s="73"/>
    </row>
    <row r="3" spans="2:21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설정정리'!$E$5</f>
        <v>M</v>
      </c>
      <c r="F3" s="13" t="s">
        <v>12</v>
      </c>
      <c r="G3" s="11" t="str">
        <f>'캐릭터 설정정리'!$C$4</f>
        <v>딜러</v>
      </c>
    </row>
    <row r="4" spans="2:21" ht="249.95" customHeight="1" x14ac:dyDescent="0.3">
      <c r="B4" s="10" t="s">
        <v>10</v>
      </c>
      <c r="C4" s="81" t="e" vm="15">
        <v>#VALUE!</v>
      </c>
      <c r="D4" s="82"/>
      <c r="E4" s="82"/>
      <c r="F4" s="82"/>
      <c r="G4" s="83"/>
      <c r="I4" s="4"/>
    </row>
    <row r="5" spans="2:21" ht="17.25" thickBot="1" x14ac:dyDescent="0.35">
      <c r="B5" s="10" t="s">
        <v>9</v>
      </c>
      <c r="C5" s="74">
        <v>4</v>
      </c>
      <c r="D5" s="74"/>
      <c r="E5" s="13" t="s">
        <v>8</v>
      </c>
      <c r="F5" s="74">
        <v>2</v>
      </c>
      <c r="G5" s="75"/>
      <c r="I5" s="4"/>
      <c r="J5" s="31"/>
      <c r="K5" s="31"/>
      <c r="L5" s="31"/>
      <c r="M5" s="31"/>
      <c r="N5" s="31"/>
    </row>
    <row r="6" spans="2:21" x14ac:dyDescent="0.3">
      <c r="B6" s="76" t="s">
        <v>6</v>
      </c>
      <c r="C6" s="79" t="s">
        <v>58</v>
      </c>
      <c r="D6" s="80"/>
      <c r="E6" s="70" t="s">
        <v>78</v>
      </c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21" ht="17.25" thickBot="1" x14ac:dyDescent="0.35">
      <c r="B7" s="77"/>
      <c r="C7" s="79" t="s">
        <v>58</v>
      </c>
      <c r="D7" s="80"/>
      <c r="E7" s="70" t="s">
        <v>79</v>
      </c>
      <c r="F7" s="70"/>
      <c r="G7" s="71"/>
      <c r="I7" s="3">
        <f>C5+F5</f>
        <v>6</v>
      </c>
      <c r="J7" s="2">
        <f>SUBTOTAL(3,C6:D10)</f>
        <v>2</v>
      </c>
      <c r="K7" s="2">
        <f>CHOOSE(MATCH(E3, {"R1","R2","H","M","L"}, 0), 4, 5, 12, 8, 6)</f>
        <v>8</v>
      </c>
      <c r="L7" s="1">
        <f>K7-I7-J7</f>
        <v>0</v>
      </c>
      <c r="M7" s="32"/>
      <c r="N7" s="32"/>
    </row>
    <row r="8" spans="2:21" x14ac:dyDescent="0.3">
      <c r="B8" s="77"/>
      <c r="C8" s="79"/>
      <c r="D8" s="80"/>
      <c r="E8" s="81"/>
      <c r="F8" s="82"/>
      <c r="G8" s="83"/>
      <c r="J8" s="32"/>
      <c r="K8" s="32"/>
      <c r="L8" s="32"/>
      <c r="M8" s="32"/>
      <c r="N8" s="32"/>
    </row>
    <row r="9" spans="2:21" x14ac:dyDescent="0.3">
      <c r="B9" s="77"/>
      <c r="C9" s="79"/>
      <c r="D9" s="80"/>
      <c r="E9" s="81"/>
      <c r="F9" s="82"/>
      <c r="G9" s="83"/>
      <c r="J9" s="32"/>
      <c r="K9" s="32"/>
      <c r="L9" s="32"/>
      <c r="M9" s="32"/>
      <c r="N9" s="32"/>
    </row>
    <row r="10" spans="2:21" ht="17.25" thickBot="1" x14ac:dyDescent="0.35">
      <c r="B10" s="78"/>
      <c r="C10" s="84"/>
      <c r="D10" s="85"/>
      <c r="E10" s="86"/>
      <c r="F10" s="86"/>
      <c r="G10" s="87"/>
      <c r="J10" s="32"/>
      <c r="K10" s="32"/>
      <c r="L10" s="32"/>
      <c r="M10" s="32"/>
      <c r="N10" s="32"/>
    </row>
    <row r="11" spans="2:21" ht="30" customHeight="1" thickBot="1" x14ac:dyDescent="0.35">
      <c r="B11" s="4"/>
      <c r="C11" s="54"/>
      <c r="D11" s="54"/>
      <c r="E11" s="55"/>
      <c r="F11" s="55"/>
      <c r="G11" s="55"/>
      <c r="J11" s="32"/>
      <c r="K11" s="32"/>
      <c r="L11" s="32"/>
      <c r="M11" s="32"/>
      <c r="N11" s="32"/>
    </row>
    <row r="12" spans="2:21" ht="17.100000000000001" customHeight="1" x14ac:dyDescent="0.3">
      <c r="B12" s="4"/>
      <c r="C12" s="54"/>
      <c r="D12" s="54"/>
      <c r="E12" s="55"/>
      <c r="F12" s="55"/>
      <c r="G12" s="55"/>
      <c r="I12" s="43" t="s">
        <v>91</v>
      </c>
      <c r="J12" s="41" t="s">
        <v>92</v>
      </c>
      <c r="K12" s="41" t="s">
        <v>106</v>
      </c>
      <c r="L12" s="41" t="s">
        <v>89</v>
      </c>
      <c r="M12" s="44" t="s">
        <v>94</v>
      </c>
      <c r="N12" s="45"/>
      <c r="P12" s="43" t="s">
        <v>91</v>
      </c>
      <c r="Q12" s="41" t="s">
        <v>92</v>
      </c>
      <c r="R12" s="41" t="s">
        <v>106</v>
      </c>
      <c r="S12" s="41" t="s">
        <v>89</v>
      </c>
      <c r="T12" s="44" t="s">
        <v>94</v>
      </c>
      <c r="U12" s="45"/>
    </row>
    <row r="13" spans="2:21" ht="17.100000000000001" customHeight="1" thickBot="1" x14ac:dyDescent="0.35">
      <c r="B13" s="4"/>
      <c r="C13" s="54"/>
      <c r="D13" s="54"/>
      <c r="E13" s="55"/>
      <c r="F13" s="55"/>
      <c r="G13" s="55"/>
      <c r="I13" s="46" t="s">
        <v>103</v>
      </c>
      <c r="J13" s="42" t="s">
        <v>103</v>
      </c>
      <c r="K13" s="42" t="s">
        <v>98</v>
      </c>
      <c r="L13" s="42" t="s">
        <v>101</v>
      </c>
      <c r="M13" s="47"/>
      <c r="N13" s="48"/>
      <c r="P13" s="46" t="s">
        <v>103</v>
      </c>
      <c r="Q13" s="42" t="s">
        <v>103</v>
      </c>
      <c r="R13" s="42" t="s">
        <v>98</v>
      </c>
      <c r="S13" s="42" t="s">
        <v>101</v>
      </c>
      <c r="T13" s="47"/>
      <c r="U13" s="48"/>
    </row>
    <row r="14" spans="2:21" ht="17.100000000000001" customHeight="1" x14ac:dyDescent="0.3">
      <c r="B14" s="4"/>
      <c r="C14" s="54"/>
      <c r="D14" s="54"/>
      <c r="E14" s="55"/>
      <c r="F14" s="55"/>
      <c r="G14" s="55"/>
      <c r="I14" s="43"/>
      <c r="J14" s="41"/>
      <c r="K14" s="41"/>
      <c r="L14" s="44"/>
      <c r="M14" s="44"/>
      <c r="N14" s="45" t="s">
        <v>93</v>
      </c>
      <c r="P14" s="43"/>
      <c r="Q14" s="41"/>
      <c r="R14" s="41"/>
      <c r="S14" s="44"/>
      <c r="T14" s="44"/>
      <c r="U14" s="45" t="s">
        <v>93</v>
      </c>
    </row>
    <row r="15" spans="2:21" ht="17.100000000000001" customHeight="1" thickBot="1" x14ac:dyDescent="0.35">
      <c r="B15" s="4"/>
      <c r="C15" s="54"/>
      <c r="D15" s="54"/>
      <c r="E15" s="55"/>
      <c r="F15" s="55"/>
      <c r="G15" s="55"/>
      <c r="I15" s="49"/>
      <c r="J15" s="47"/>
      <c r="K15" s="47"/>
      <c r="L15" s="47"/>
      <c r="M15" s="47"/>
      <c r="N15" s="50">
        <f>I13+J13+K13+L13+M13+N13+I15+J15+K15+L15+M15</f>
        <v>9</v>
      </c>
      <c r="P15" s="49"/>
      <c r="Q15" s="47"/>
      <c r="R15" s="47"/>
      <c r="S15" s="47"/>
      <c r="T15" s="47"/>
      <c r="U15" s="50">
        <f>P13+Q13+R13+S13+T13+U13+P15+Q15+R15+S15+T15</f>
        <v>9</v>
      </c>
    </row>
    <row r="16" spans="2:21" ht="30" customHeight="1" thickBot="1" x14ac:dyDescent="0.35">
      <c r="C16" s="9"/>
    </row>
    <row r="17" spans="2:21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>2</v>
      </c>
      <c r="N17" s="62"/>
      <c r="P17" s="14" t="s">
        <v>17</v>
      </c>
      <c r="Q17" s="90" t="s">
        <v>6</v>
      </c>
      <c r="R17" s="91"/>
      <c r="S17" s="33" t="s">
        <v>59</v>
      </c>
      <c r="T17" s="92" t="str">
        <f>RIGHT(C7, 1)</f>
        <v>2</v>
      </c>
      <c r="U17" s="62"/>
    </row>
    <row r="18" spans="2:21" x14ac:dyDescent="0.3">
      <c r="B18" s="30" t="s">
        <v>19</v>
      </c>
      <c r="C18" s="93" t="str">
        <f>C2 &amp; "(이동)"</f>
        <v>섬광의 명궁	(이동)</v>
      </c>
      <c r="D18" s="94"/>
      <c r="E18" s="94"/>
      <c r="F18" s="94"/>
      <c r="G18" s="95"/>
      <c r="I18" s="10" t="s">
        <v>19</v>
      </c>
      <c r="J18" s="81" t="str">
        <f>E6</f>
        <v>연속사격</v>
      </c>
      <c r="K18" s="82"/>
      <c r="L18" s="82"/>
      <c r="M18" s="82"/>
      <c r="N18" s="83"/>
      <c r="P18" s="10" t="s">
        <v>19</v>
      </c>
      <c r="Q18" s="81" t="str">
        <f>E7</f>
        <v>바람가르기</v>
      </c>
      <c r="R18" s="82"/>
      <c r="S18" s="82"/>
      <c r="T18" s="82"/>
      <c r="U18" s="83"/>
    </row>
    <row r="19" spans="2:21" ht="249.95" customHeight="1" x14ac:dyDescent="0.3">
      <c r="B19" s="10" t="s">
        <v>10</v>
      </c>
      <c r="C19" s="81" t="e" vm="15">
        <v>#VALUE!</v>
      </c>
      <c r="D19" s="82"/>
      <c r="E19" s="82"/>
      <c r="F19" s="82"/>
      <c r="G19" s="83"/>
      <c r="I19" s="10" t="s">
        <v>10</v>
      </c>
      <c r="J19" s="81" t="e" vm="15">
        <v>#VALUE!</v>
      </c>
      <c r="K19" s="82"/>
      <c r="L19" s="82"/>
      <c r="M19" s="82"/>
      <c r="N19" s="83"/>
      <c r="P19" s="10" t="s">
        <v>10</v>
      </c>
      <c r="Q19" s="81" t="e" vm="15">
        <v>#VALUE!</v>
      </c>
      <c r="R19" s="82"/>
      <c r="S19" s="82"/>
      <c r="T19" s="82"/>
      <c r="U19" s="83"/>
    </row>
    <row r="20" spans="2:21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 t="s">
        <v>112</v>
      </c>
      <c r="K20" s="99"/>
      <c r="L20" s="99"/>
      <c r="M20" s="99"/>
      <c r="N20" s="100"/>
      <c r="P20" s="10" t="s">
        <v>7</v>
      </c>
      <c r="Q20" s="101" t="s">
        <v>113</v>
      </c>
      <c r="R20" s="99"/>
      <c r="S20" s="99"/>
      <c r="T20" s="99"/>
      <c r="U20" s="100"/>
    </row>
    <row r="21" spans="2:21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3">
        <v>#VALUE!</v>
      </c>
      <c r="K21" s="88"/>
      <c r="L21" s="88"/>
      <c r="M21" s="88"/>
      <c r="N21" s="89"/>
      <c r="P21" s="34" t="s">
        <v>4</v>
      </c>
      <c r="Q21" s="88" t="e" vm="3">
        <v>#VALUE!</v>
      </c>
      <c r="R21" s="88"/>
      <c r="S21" s="88"/>
      <c r="T21" s="88"/>
      <c r="U21" s="89"/>
    </row>
    <row r="22" spans="2:21" ht="30" customHeight="1" thickBot="1" x14ac:dyDescent="0.35">
      <c r="B22" s="35"/>
      <c r="C22" s="38"/>
      <c r="D22" s="38"/>
      <c r="E22" s="38"/>
      <c r="F22" s="38"/>
      <c r="G22" s="38"/>
      <c r="I22" s="35"/>
      <c r="J22" s="38"/>
      <c r="K22" s="38"/>
      <c r="L22" s="38"/>
      <c r="M22" s="38"/>
      <c r="N22" s="38"/>
      <c r="P22" s="35"/>
      <c r="Q22" s="56"/>
      <c r="R22" s="56"/>
      <c r="S22" s="56"/>
      <c r="T22" s="56"/>
      <c r="U22" s="56"/>
    </row>
    <row r="23" spans="2:21" x14ac:dyDescent="0.3">
      <c r="B23" s="14" t="s">
        <v>19</v>
      </c>
      <c r="C23" s="72" t="str">
        <f>'영장(C,H,M,L)'!F$6</f>
        <v>푸른눈의 저격수</v>
      </c>
      <c r="D23" s="72"/>
      <c r="E23" s="72"/>
      <c r="F23" s="72"/>
      <c r="G23" s="73"/>
    </row>
    <row r="24" spans="2:21" x14ac:dyDescent="0.3">
      <c r="B24" s="10" t="s">
        <v>16</v>
      </c>
      <c r="C24" s="12" t="str">
        <f>'캐릭터 설정정리'!$B$2</f>
        <v>영장</v>
      </c>
      <c r="D24" s="13" t="s">
        <v>14</v>
      </c>
      <c r="E24" s="12" t="str">
        <f>'캐릭터 설정정리'!$E$5</f>
        <v>M</v>
      </c>
      <c r="F24" s="13" t="s">
        <v>12</v>
      </c>
      <c r="G24" s="11" t="str">
        <f>'캐릭터 설정정리'!$C$4</f>
        <v>딜러</v>
      </c>
    </row>
    <row r="25" spans="2:21" ht="249.95" customHeight="1" x14ac:dyDescent="0.3">
      <c r="B25" s="10" t="s">
        <v>10</v>
      </c>
      <c r="C25" s="70" t="e" vm="16">
        <v>#VALUE!</v>
      </c>
      <c r="D25" s="70"/>
      <c r="E25" s="70"/>
      <c r="F25" s="70"/>
      <c r="G25" s="71"/>
      <c r="I25" s="4"/>
    </row>
    <row r="26" spans="2:21" ht="17.25" thickBot="1" x14ac:dyDescent="0.35">
      <c r="B26" s="10" t="s">
        <v>9</v>
      </c>
      <c r="C26" s="102">
        <v>2</v>
      </c>
      <c r="D26" s="103"/>
      <c r="E26" s="13" t="s">
        <v>8</v>
      </c>
      <c r="F26" s="102">
        <v>3</v>
      </c>
      <c r="G26" s="104"/>
      <c r="I26" s="4"/>
      <c r="J26" s="31"/>
      <c r="K26" s="31"/>
      <c r="L26" s="31"/>
      <c r="M26" s="31"/>
      <c r="N26" s="31"/>
    </row>
    <row r="27" spans="2:21" x14ac:dyDescent="0.3">
      <c r="B27" s="76" t="s">
        <v>6</v>
      </c>
      <c r="C27" s="79" t="s">
        <v>5</v>
      </c>
      <c r="D27" s="80"/>
      <c r="E27" s="70" t="s">
        <v>80</v>
      </c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21" ht="17.25" thickBot="1" x14ac:dyDescent="0.35">
      <c r="B28" s="77"/>
      <c r="C28" s="79" t="s">
        <v>58</v>
      </c>
      <c r="D28" s="80"/>
      <c r="E28" s="70" t="s">
        <v>81</v>
      </c>
      <c r="F28" s="70"/>
      <c r="G28" s="71"/>
      <c r="I28" s="3">
        <f>C26+F26</f>
        <v>5</v>
      </c>
      <c r="J28" s="2">
        <f>SUBTOTAL(3,C27:D31)</f>
        <v>3</v>
      </c>
      <c r="K28" s="2">
        <f>CHOOSE(MATCH(E24, {"R1","R2","H","M","L"}, 0), 4, 5, 12, 8, 6)</f>
        <v>8</v>
      </c>
      <c r="L28" s="1">
        <f>K28-I28-J28</f>
        <v>0</v>
      </c>
      <c r="M28" s="32"/>
      <c r="N28" s="32"/>
    </row>
    <row r="29" spans="2:21" x14ac:dyDescent="0.3">
      <c r="B29" s="77"/>
      <c r="C29" s="79" t="s">
        <v>67</v>
      </c>
      <c r="D29" s="80"/>
      <c r="E29" s="81" t="s">
        <v>82</v>
      </c>
      <c r="F29" s="82"/>
      <c r="G29" s="83"/>
      <c r="J29" s="32"/>
      <c r="K29" s="32"/>
      <c r="L29" s="32"/>
      <c r="M29" s="32"/>
      <c r="N29" s="32"/>
    </row>
    <row r="30" spans="2:21" x14ac:dyDescent="0.3">
      <c r="B30" s="77"/>
      <c r="C30" s="79"/>
      <c r="D30" s="80"/>
      <c r="E30" s="81"/>
      <c r="F30" s="82"/>
      <c r="G30" s="83"/>
      <c r="J30" s="32"/>
      <c r="K30" s="32"/>
      <c r="L30" s="32"/>
      <c r="M30" s="32"/>
      <c r="N30" s="32"/>
    </row>
    <row r="31" spans="2:21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21" ht="30" customHeight="1" thickBot="1" x14ac:dyDescent="0.35">
      <c r="B32" s="4"/>
      <c r="C32" s="54"/>
      <c r="D32" s="54"/>
      <c r="E32" s="55"/>
      <c r="F32" s="55"/>
      <c r="G32" s="55"/>
      <c r="J32" s="32"/>
      <c r="K32" s="32"/>
      <c r="L32" s="32"/>
      <c r="M32" s="32"/>
      <c r="N32" s="32"/>
    </row>
    <row r="33" spans="2:28" ht="17.100000000000001" customHeight="1" x14ac:dyDescent="0.3">
      <c r="B33" s="4"/>
      <c r="C33" s="54"/>
      <c r="D33" s="54"/>
      <c r="E33" s="55"/>
      <c r="F33" s="55"/>
      <c r="G33" s="55"/>
      <c r="I33" s="43" t="s">
        <v>91</v>
      </c>
      <c r="J33" s="41" t="s">
        <v>92</v>
      </c>
      <c r="K33" s="41" t="s">
        <v>106</v>
      </c>
      <c r="L33" s="41" t="s">
        <v>89</v>
      </c>
      <c r="M33" s="44" t="s">
        <v>94</v>
      </c>
      <c r="N33" s="45"/>
      <c r="P33" s="43" t="s">
        <v>91</v>
      </c>
      <c r="Q33" s="41" t="s">
        <v>92</v>
      </c>
      <c r="R33" s="41" t="s">
        <v>106</v>
      </c>
      <c r="S33" s="41" t="s">
        <v>89</v>
      </c>
      <c r="T33" s="44" t="s">
        <v>94</v>
      </c>
      <c r="U33" s="45"/>
      <c r="W33" s="43" t="s">
        <v>91</v>
      </c>
      <c r="X33" s="41" t="s">
        <v>92</v>
      </c>
      <c r="Y33" s="41" t="s">
        <v>106</v>
      </c>
      <c r="Z33" s="41" t="s">
        <v>89</v>
      </c>
      <c r="AA33" s="44" t="s">
        <v>94</v>
      </c>
      <c r="AB33" s="45"/>
    </row>
    <row r="34" spans="2:28" ht="17.100000000000001" customHeight="1" thickBot="1" x14ac:dyDescent="0.35">
      <c r="B34" s="4"/>
      <c r="C34" s="54"/>
      <c r="D34" s="54"/>
      <c r="E34" s="55"/>
      <c r="F34" s="55"/>
      <c r="G34" s="55"/>
      <c r="I34" s="46" t="s">
        <v>97</v>
      </c>
      <c r="J34" s="42" t="s">
        <v>98</v>
      </c>
      <c r="K34" s="42" t="s">
        <v>98</v>
      </c>
      <c r="L34" s="42"/>
      <c r="M34" s="47"/>
      <c r="N34" s="48"/>
      <c r="P34" s="46" t="s">
        <v>101</v>
      </c>
      <c r="Q34" s="42" t="s">
        <v>102</v>
      </c>
      <c r="R34" s="42" t="s">
        <v>98</v>
      </c>
      <c r="S34" s="42"/>
      <c r="T34" s="47"/>
      <c r="U34" s="48"/>
      <c r="W34" s="46" t="s">
        <v>103</v>
      </c>
      <c r="X34" s="42" t="s">
        <v>98</v>
      </c>
      <c r="Y34" s="42" t="s">
        <v>98</v>
      </c>
      <c r="Z34" s="42" t="s">
        <v>103</v>
      </c>
      <c r="AA34" s="47">
        <v>6</v>
      </c>
      <c r="AB34" s="48"/>
    </row>
    <row r="35" spans="2:28" ht="17.100000000000001" customHeight="1" x14ac:dyDescent="0.3">
      <c r="B35" s="4"/>
      <c r="C35" s="54"/>
      <c r="D35" s="54"/>
      <c r="E35" s="55"/>
      <c r="F35" s="55"/>
      <c r="G35" s="55"/>
      <c r="I35" s="43" t="s">
        <v>114</v>
      </c>
      <c r="J35" s="41"/>
      <c r="K35" s="41"/>
      <c r="L35" s="44"/>
      <c r="M35" s="44"/>
      <c r="N35" s="45" t="s">
        <v>93</v>
      </c>
      <c r="P35" s="43"/>
      <c r="Q35" s="41"/>
      <c r="R35" s="41"/>
      <c r="S35" s="44"/>
      <c r="T35" s="44"/>
      <c r="U35" s="45" t="s">
        <v>93</v>
      </c>
      <c r="W35" s="43"/>
      <c r="X35" s="41"/>
      <c r="Y35" s="41"/>
      <c r="Z35" s="44"/>
      <c r="AA35" s="44"/>
      <c r="AB35" s="45" t="s">
        <v>93</v>
      </c>
    </row>
    <row r="36" spans="2:28" ht="17.100000000000001" customHeight="1" thickBot="1" x14ac:dyDescent="0.35">
      <c r="B36" s="4"/>
      <c r="C36" s="54"/>
      <c r="D36" s="54"/>
      <c r="E36" s="55"/>
      <c r="F36" s="55"/>
      <c r="G36" s="55"/>
      <c r="I36" s="49">
        <v>2</v>
      </c>
      <c r="J36" s="47"/>
      <c r="K36" s="47"/>
      <c r="L36" s="47"/>
      <c r="M36" s="47"/>
      <c r="N36" s="50">
        <f>I34+J34+K34+L34+M34+N34+I36+J36+K36+L36+M36</f>
        <v>4</v>
      </c>
      <c r="P36" s="49"/>
      <c r="Q36" s="47"/>
      <c r="R36" s="47"/>
      <c r="S36" s="47"/>
      <c r="T36" s="47"/>
      <c r="U36" s="50">
        <f>P34+Q34+R34+S34+T34+U34+P36+Q36+R36+S36+T36</f>
        <v>7</v>
      </c>
      <c r="W36" s="49"/>
      <c r="X36" s="47"/>
      <c r="Y36" s="47"/>
      <c r="Z36" s="47"/>
      <c r="AA36" s="47"/>
      <c r="AB36" s="50">
        <f>W34+X34+Y34+Z34+AA34+AB34+W36+X36+Y36+Z36+AA36</f>
        <v>14</v>
      </c>
    </row>
    <row r="37" spans="2:28" ht="30" customHeight="1" thickBot="1" x14ac:dyDescent="0.35">
      <c r="C37" s="9"/>
    </row>
    <row r="38" spans="2:28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>1</v>
      </c>
      <c r="N38" s="62"/>
      <c r="P38" s="14" t="s">
        <v>17</v>
      </c>
      <c r="Q38" s="90" t="s">
        <v>6</v>
      </c>
      <c r="R38" s="91"/>
      <c r="S38" s="33" t="s">
        <v>59</v>
      </c>
      <c r="T38" s="92" t="str">
        <f>RIGHT(C28, 1)</f>
        <v>2</v>
      </c>
      <c r="U38" s="62"/>
      <c r="W38" s="14" t="s">
        <v>17</v>
      </c>
      <c r="X38" s="90" t="s">
        <v>6</v>
      </c>
      <c r="Y38" s="91"/>
      <c r="Z38" s="33" t="s">
        <v>59</v>
      </c>
      <c r="AA38" s="92" t="str">
        <f>RIGHT(C29, 1)</f>
        <v>3</v>
      </c>
      <c r="AB38" s="62"/>
    </row>
    <row r="39" spans="2:28" x14ac:dyDescent="0.3">
      <c r="B39" s="30" t="s">
        <v>19</v>
      </c>
      <c r="C39" s="93" t="str">
        <f>C23 &amp; "(이동)"</f>
        <v>푸른눈의 저격수(이동)</v>
      </c>
      <c r="D39" s="94"/>
      <c r="E39" s="94"/>
      <c r="F39" s="94"/>
      <c r="G39" s="95"/>
      <c r="I39" s="10" t="s">
        <v>19</v>
      </c>
      <c r="J39" s="81" t="str">
        <f>E27</f>
        <v>정조준</v>
      </c>
      <c r="K39" s="82"/>
      <c r="L39" s="82"/>
      <c r="M39" s="82"/>
      <c r="N39" s="83"/>
      <c r="P39" s="10" t="s">
        <v>19</v>
      </c>
      <c r="Q39" s="81" t="str">
        <f>E28</f>
        <v>신속</v>
      </c>
      <c r="R39" s="82"/>
      <c r="S39" s="82"/>
      <c r="T39" s="82"/>
      <c r="U39" s="83"/>
      <c r="W39" s="10" t="s">
        <v>19</v>
      </c>
      <c r="X39" s="81" t="str">
        <f>E29</f>
        <v>크리티컬샷</v>
      </c>
      <c r="Y39" s="82"/>
      <c r="Z39" s="82"/>
      <c r="AA39" s="82"/>
      <c r="AB39" s="83"/>
    </row>
    <row r="40" spans="2:28" ht="249.95" customHeight="1" x14ac:dyDescent="0.3">
      <c r="B40" s="10" t="s">
        <v>10</v>
      </c>
      <c r="C40" s="70" t="e" vm="16">
        <v>#VALUE!</v>
      </c>
      <c r="D40" s="70"/>
      <c r="E40" s="70"/>
      <c r="F40" s="70"/>
      <c r="G40" s="71"/>
      <c r="I40" s="10" t="s">
        <v>10</v>
      </c>
      <c r="J40" s="70" t="e" vm="16">
        <v>#VALUE!</v>
      </c>
      <c r="K40" s="70"/>
      <c r="L40" s="70"/>
      <c r="M40" s="70"/>
      <c r="N40" s="71"/>
      <c r="P40" s="10" t="s">
        <v>10</v>
      </c>
      <c r="Q40" s="70" t="e" vm="16">
        <v>#VALUE!</v>
      </c>
      <c r="R40" s="70"/>
      <c r="S40" s="70"/>
      <c r="T40" s="70"/>
      <c r="U40" s="71"/>
      <c r="W40" s="10" t="s">
        <v>10</v>
      </c>
      <c r="X40" s="70" t="e" vm="16">
        <v>#VALUE!</v>
      </c>
      <c r="Y40" s="70"/>
      <c r="Z40" s="70"/>
      <c r="AA40" s="70"/>
      <c r="AB40" s="71"/>
    </row>
    <row r="41" spans="2:28" ht="53.2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 t="s">
        <v>141</v>
      </c>
      <c r="K41" s="99"/>
      <c r="L41" s="99"/>
      <c r="M41" s="99"/>
      <c r="N41" s="100"/>
      <c r="P41" s="10" t="s">
        <v>7</v>
      </c>
      <c r="Q41" s="101" t="s">
        <v>115</v>
      </c>
      <c r="R41" s="99"/>
      <c r="S41" s="99"/>
      <c r="T41" s="99"/>
      <c r="U41" s="100"/>
      <c r="W41" s="10" t="s">
        <v>7</v>
      </c>
      <c r="X41" s="101" t="s">
        <v>142</v>
      </c>
      <c r="Y41" s="99"/>
      <c r="Z41" s="99"/>
      <c r="AA41" s="99"/>
      <c r="AB41" s="100"/>
    </row>
    <row r="42" spans="2:28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4" t="s">
        <v>4</v>
      </c>
      <c r="Q42" s="88" t="e" vm="1">
        <v>#VALUE!</v>
      </c>
      <c r="R42" s="88"/>
      <c r="S42" s="88"/>
      <c r="T42" s="88"/>
      <c r="U42" s="89"/>
      <c r="W42" s="34" t="s">
        <v>4</v>
      </c>
      <c r="X42" s="88" t="e" vm="1">
        <v>#VALUE!</v>
      </c>
      <c r="Y42" s="88"/>
      <c r="Z42" s="88"/>
      <c r="AA42" s="88"/>
      <c r="AB42" s="89"/>
    </row>
    <row r="43" spans="2:28" ht="30" customHeight="1" thickBot="1" x14ac:dyDescent="0.35"/>
    <row r="44" spans="2:28" x14ac:dyDescent="0.3">
      <c r="B44" s="14" t="s">
        <v>19</v>
      </c>
      <c r="C44" s="72" t="str">
        <f>'영장(C,H,M,L)'!G$6</f>
        <v>석양의 보안관</v>
      </c>
      <c r="D44" s="72"/>
      <c r="E44" s="72"/>
      <c r="F44" s="72"/>
      <c r="G44" s="73"/>
    </row>
    <row r="45" spans="2:28" x14ac:dyDescent="0.3">
      <c r="B45" s="10" t="s">
        <v>16</v>
      </c>
      <c r="C45" s="12" t="str">
        <f>'캐릭터 설정정리'!$B$2</f>
        <v>영장</v>
      </c>
      <c r="D45" s="13" t="s">
        <v>14</v>
      </c>
      <c r="E45" s="12" t="str">
        <f>'캐릭터 설정정리'!$E$5</f>
        <v>M</v>
      </c>
      <c r="F45" s="13" t="s">
        <v>12</v>
      </c>
      <c r="G45" s="11" t="str">
        <f>'캐릭터 설정정리'!$C$4</f>
        <v>딜러</v>
      </c>
    </row>
    <row r="46" spans="2:28" ht="249.95" customHeight="1" x14ac:dyDescent="0.3">
      <c r="B46" s="10" t="s">
        <v>10</v>
      </c>
      <c r="C46" s="70" t="e" vm="17">
        <v>#VALUE!</v>
      </c>
      <c r="D46" s="70"/>
      <c r="E46" s="70"/>
      <c r="F46" s="70"/>
      <c r="G46" s="71"/>
      <c r="I46" s="4"/>
    </row>
    <row r="47" spans="2:28" ht="17.25" thickBot="1" x14ac:dyDescent="0.35">
      <c r="B47" s="10" t="s">
        <v>9</v>
      </c>
      <c r="C47" s="102">
        <v>3</v>
      </c>
      <c r="D47" s="103"/>
      <c r="E47" s="13" t="s">
        <v>8</v>
      </c>
      <c r="F47" s="102">
        <v>2</v>
      </c>
      <c r="G47" s="104"/>
      <c r="I47" s="4"/>
      <c r="J47" s="31"/>
      <c r="K47" s="31"/>
      <c r="L47" s="31"/>
      <c r="M47" s="31"/>
      <c r="N47" s="31"/>
    </row>
    <row r="48" spans="2:28" x14ac:dyDescent="0.3">
      <c r="B48" s="76" t="s">
        <v>6</v>
      </c>
      <c r="C48" s="79" t="s">
        <v>5</v>
      </c>
      <c r="D48" s="80"/>
      <c r="E48" s="81" t="s">
        <v>83</v>
      </c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28" ht="17.25" thickBot="1" x14ac:dyDescent="0.35">
      <c r="B49" s="77"/>
      <c r="C49" s="79" t="s">
        <v>5</v>
      </c>
      <c r="D49" s="80"/>
      <c r="E49" s="81" t="s">
        <v>84</v>
      </c>
      <c r="F49" s="82"/>
      <c r="G49" s="83"/>
      <c r="I49" s="3">
        <f>C47+F47</f>
        <v>5</v>
      </c>
      <c r="J49" s="2">
        <f>SUBTOTAL(3,C48:D52)</f>
        <v>3</v>
      </c>
      <c r="K49" s="2">
        <f>CHOOSE(MATCH(E45, {"R1","R2","H","M","L"}, 0), 4, 5, 12, 8, 6)</f>
        <v>8</v>
      </c>
      <c r="L49" s="1">
        <f>K49-I49-J49</f>
        <v>0</v>
      </c>
      <c r="M49" s="32"/>
      <c r="N49" s="32"/>
    </row>
    <row r="50" spans="2:28" x14ac:dyDescent="0.3">
      <c r="B50" s="77"/>
      <c r="C50" s="79" t="s">
        <v>58</v>
      </c>
      <c r="D50" s="80"/>
      <c r="E50" s="81" t="s">
        <v>85</v>
      </c>
      <c r="F50" s="82"/>
      <c r="G50" s="83"/>
      <c r="J50" s="32"/>
      <c r="K50" s="32"/>
      <c r="L50" s="32"/>
      <c r="M50" s="32"/>
      <c r="N50" s="32"/>
    </row>
    <row r="51" spans="2:28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28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28" ht="30" customHeight="1" thickBot="1" x14ac:dyDescent="0.35">
      <c r="B53" s="4"/>
      <c r="C53" s="54"/>
      <c r="D53" s="54"/>
      <c r="E53" s="55"/>
      <c r="F53" s="55"/>
      <c r="G53" s="55"/>
      <c r="J53" s="32"/>
      <c r="K53" s="32"/>
      <c r="L53" s="32"/>
      <c r="M53" s="32"/>
      <c r="N53" s="32"/>
    </row>
    <row r="54" spans="2:28" ht="17.100000000000001" customHeight="1" x14ac:dyDescent="0.3">
      <c r="B54" s="4"/>
      <c r="C54" s="54"/>
      <c r="D54" s="54"/>
      <c r="E54" s="55"/>
      <c r="F54" s="55"/>
      <c r="G54" s="55"/>
      <c r="I54" s="43" t="s">
        <v>91</v>
      </c>
      <c r="J54" s="41" t="s">
        <v>92</v>
      </c>
      <c r="K54" s="41" t="s">
        <v>106</v>
      </c>
      <c r="L54" s="41" t="s">
        <v>89</v>
      </c>
      <c r="M54" s="44" t="s">
        <v>94</v>
      </c>
      <c r="N54" s="45"/>
      <c r="P54" s="43" t="s">
        <v>91</v>
      </c>
      <c r="Q54" s="41" t="s">
        <v>92</v>
      </c>
      <c r="R54" s="41" t="s">
        <v>106</v>
      </c>
      <c r="S54" s="41" t="s">
        <v>89</v>
      </c>
      <c r="T54" s="44" t="s">
        <v>94</v>
      </c>
      <c r="U54" s="45"/>
      <c r="W54" s="43" t="s">
        <v>91</v>
      </c>
      <c r="X54" s="41" t="s">
        <v>92</v>
      </c>
      <c r="Y54" s="41" t="s">
        <v>106</v>
      </c>
      <c r="Z54" s="41" t="s">
        <v>89</v>
      </c>
      <c r="AA54" s="44" t="s">
        <v>94</v>
      </c>
      <c r="AB54" s="45"/>
    </row>
    <row r="55" spans="2:28" ht="17.100000000000001" customHeight="1" thickBot="1" x14ac:dyDescent="0.35">
      <c r="B55" s="4"/>
      <c r="C55" s="54"/>
      <c r="D55" s="54"/>
      <c r="E55" s="55"/>
      <c r="F55" s="55"/>
      <c r="G55" s="55"/>
      <c r="I55" s="46" t="s">
        <v>98</v>
      </c>
      <c r="J55" s="42" t="s">
        <v>103</v>
      </c>
      <c r="K55" s="42" t="s">
        <v>98</v>
      </c>
      <c r="L55" s="42" t="s">
        <v>98</v>
      </c>
      <c r="M55" s="47"/>
      <c r="N55" s="48"/>
      <c r="P55" s="46" t="s">
        <v>101</v>
      </c>
      <c r="Q55" s="42" t="s">
        <v>101</v>
      </c>
      <c r="R55" s="42" t="s">
        <v>98</v>
      </c>
      <c r="S55" s="42" t="s">
        <v>98</v>
      </c>
      <c r="T55" s="47"/>
      <c r="U55" s="48"/>
      <c r="W55" s="46" t="s">
        <v>101</v>
      </c>
      <c r="X55" s="42" t="s">
        <v>103</v>
      </c>
      <c r="Y55" s="42" t="s">
        <v>98</v>
      </c>
      <c r="Z55" s="42" t="s">
        <v>101</v>
      </c>
      <c r="AA55" s="47"/>
      <c r="AB55" s="48"/>
    </row>
    <row r="56" spans="2:28" ht="17.100000000000001" customHeight="1" x14ac:dyDescent="0.3">
      <c r="B56" s="4"/>
      <c r="C56" s="54"/>
      <c r="D56" s="54"/>
      <c r="E56" s="55"/>
      <c r="F56" s="55"/>
      <c r="G56" s="55"/>
      <c r="I56" s="43"/>
      <c r="J56" s="41"/>
      <c r="K56" s="41"/>
      <c r="L56" s="44"/>
      <c r="M56" s="44"/>
      <c r="N56" s="45" t="s">
        <v>93</v>
      </c>
      <c r="P56" s="43"/>
      <c r="Q56" s="41"/>
      <c r="R56" s="41"/>
      <c r="S56" s="44"/>
      <c r="T56" s="44"/>
      <c r="U56" s="45" t="s">
        <v>93</v>
      </c>
      <c r="W56" s="43"/>
      <c r="X56" s="41"/>
      <c r="Y56" s="41"/>
      <c r="Z56" s="44"/>
      <c r="AA56" s="44"/>
      <c r="AB56" s="45" t="s">
        <v>93</v>
      </c>
    </row>
    <row r="57" spans="2:28" ht="17.100000000000001" customHeight="1" thickBot="1" x14ac:dyDescent="0.35">
      <c r="B57" s="4"/>
      <c r="C57" s="54"/>
      <c r="D57" s="54"/>
      <c r="E57" s="55"/>
      <c r="F57" s="55"/>
      <c r="G57" s="55"/>
      <c r="I57" s="49"/>
      <c r="J57" s="47"/>
      <c r="K57" s="47"/>
      <c r="L57" s="47"/>
      <c r="M57" s="47"/>
      <c r="N57" s="50">
        <f>I55+J55+K55+L55+M55+N55+I57+J57+K57+L57+M57</f>
        <v>6</v>
      </c>
      <c r="P57" s="49"/>
      <c r="Q57" s="47"/>
      <c r="R57" s="47"/>
      <c r="S57" s="47"/>
      <c r="T57" s="47"/>
      <c r="U57" s="50">
        <f>P55+Q55+R55+S55+T55+U55+P57+Q57+R57+S57+T57</f>
        <v>6</v>
      </c>
      <c r="W57" s="49"/>
      <c r="X57" s="47"/>
      <c r="Y57" s="47"/>
      <c r="Z57" s="47"/>
      <c r="AA57" s="47"/>
      <c r="AB57" s="50">
        <f>W55+X55+Y55+Z55+AA55+AB55+W57+X57+Y57+Z57+AA57</f>
        <v>8</v>
      </c>
    </row>
    <row r="58" spans="2:28" ht="30" customHeight="1" thickBot="1" x14ac:dyDescent="0.35">
      <c r="C58" s="9"/>
    </row>
    <row r="59" spans="2:28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>1</v>
      </c>
      <c r="N59" s="62"/>
      <c r="P59" s="14" t="s">
        <v>17</v>
      </c>
      <c r="Q59" s="90" t="s">
        <v>6</v>
      </c>
      <c r="R59" s="91"/>
      <c r="S59" s="33" t="s">
        <v>59</v>
      </c>
      <c r="T59" s="92" t="str">
        <f>RIGHT(C49, 1)</f>
        <v>1</v>
      </c>
      <c r="U59" s="62"/>
      <c r="W59" s="14" t="s">
        <v>17</v>
      </c>
      <c r="X59" s="90" t="s">
        <v>6</v>
      </c>
      <c r="Y59" s="91"/>
      <c r="Z59" s="33" t="s">
        <v>59</v>
      </c>
      <c r="AA59" s="92" t="str">
        <f>RIGHT(C50, 1)</f>
        <v>2</v>
      </c>
      <c r="AB59" s="62"/>
    </row>
    <row r="60" spans="2:28" x14ac:dyDescent="0.3">
      <c r="B60" s="30" t="s">
        <v>19</v>
      </c>
      <c r="C60" s="93" t="str">
        <f>C44 &amp; "(이동)"</f>
        <v>석양의 보안관(이동)</v>
      </c>
      <c r="D60" s="94"/>
      <c r="E60" s="94"/>
      <c r="F60" s="94"/>
      <c r="G60" s="95"/>
      <c r="I60" s="10" t="s">
        <v>19</v>
      </c>
      <c r="J60" s="81" t="str">
        <f>E48</f>
        <v>연사</v>
      </c>
      <c r="K60" s="82"/>
      <c r="L60" s="82"/>
      <c r="M60" s="82"/>
      <c r="N60" s="83"/>
      <c r="P60" s="10" t="s">
        <v>19</v>
      </c>
      <c r="Q60" s="81" t="str">
        <f>E49</f>
        <v>속사</v>
      </c>
      <c r="R60" s="82"/>
      <c r="S60" s="82"/>
      <c r="T60" s="82"/>
      <c r="U60" s="83"/>
      <c r="W60" s="10" t="s">
        <v>19</v>
      </c>
      <c r="X60" s="81" t="str">
        <f>E50</f>
        <v>석양의 신판</v>
      </c>
      <c r="Y60" s="82"/>
      <c r="Z60" s="82"/>
      <c r="AA60" s="82"/>
      <c r="AB60" s="83"/>
    </row>
    <row r="61" spans="2:28" ht="249.95" customHeight="1" x14ac:dyDescent="0.3">
      <c r="B61" s="10" t="s">
        <v>10</v>
      </c>
      <c r="C61" s="70" t="e" vm="17">
        <v>#VALUE!</v>
      </c>
      <c r="D61" s="70"/>
      <c r="E61" s="70"/>
      <c r="F61" s="70"/>
      <c r="G61" s="71"/>
      <c r="I61" s="10" t="s">
        <v>10</v>
      </c>
      <c r="J61" s="70" t="e" vm="17">
        <v>#VALUE!</v>
      </c>
      <c r="K61" s="70"/>
      <c r="L61" s="70"/>
      <c r="M61" s="70"/>
      <c r="N61" s="71"/>
      <c r="P61" s="10" t="s">
        <v>10</v>
      </c>
      <c r="Q61" s="70" t="e" vm="17">
        <v>#VALUE!</v>
      </c>
      <c r="R61" s="70"/>
      <c r="S61" s="70"/>
      <c r="T61" s="70"/>
      <c r="U61" s="71"/>
      <c r="W61" s="10" t="s">
        <v>10</v>
      </c>
      <c r="X61" s="70" t="e" vm="17">
        <v>#VALUE!</v>
      </c>
      <c r="Y61" s="70"/>
      <c r="Z61" s="70"/>
      <c r="AA61" s="70"/>
      <c r="AB61" s="71"/>
    </row>
    <row r="62" spans="2:28" ht="53.2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 t="s">
        <v>125</v>
      </c>
      <c r="K62" s="99"/>
      <c r="L62" s="99"/>
      <c r="M62" s="99"/>
      <c r="N62" s="100"/>
      <c r="P62" s="10" t="s">
        <v>7</v>
      </c>
      <c r="Q62" s="101" t="s">
        <v>116</v>
      </c>
      <c r="R62" s="99"/>
      <c r="S62" s="99"/>
      <c r="T62" s="99"/>
      <c r="U62" s="100"/>
      <c r="W62" s="10" t="s">
        <v>7</v>
      </c>
      <c r="X62" s="101" t="s">
        <v>117</v>
      </c>
      <c r="Y62" s="99"/>
      <c r="Z62" s="99"/>
      <c r="AA62" s="99"/>
      <c r="AB62" s="100"/>
    </row>
    <row r="63" spans="2:28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4" t="s">
        <v>4</v>
      </c>
      <c r="Q63" s="88" t="e" vm="1">
        <v>#VALUE!</v>
      </c>
      <c r="R63" s="88"/>
      <c r="S63" s="88"/>
      <c r="T63" s="88"/>
      <c r="U63" s="89"/>
      <c r="W63" s="34" t="s">
        <v>4</v>
      </c>
      <c r="X63" s="88" t="e" vm="1">
        <v>#VALUE!</v>
      </c>
      <c r="Y63" s="88"/>
      <c r="Z63" s="88"/>
      <c r="AA63" s="88"/>
      <c r="AB63" s="89"/>
    </row>
  </sheetData>
  <mergeCells count="111">
    <mergeCell ref="C2:G2"/>
    <mergeCell ref="C4:G4"/>
    <mergeCell ref="C5:D5"/>
    <mergeCell ref="F5:G5"/>
    <mergeCell ref="B6:B10"/>
    <mergeCell ref="C6:D6"/>
    <mergeCell ref="E6:G6"/>
    <mergeCell ref="C7:D7"/>
    <mergeCell ref="E7:G7"/>
    <mergeCell ref="C8:D8"/>
    <mergeCell ref="E8:G8"/>
    <mergeCell ref="C9:D9"/>
    <mergeCell ref="E9:G9"/>
    <mergeCell ref="C10:D10"/>
    <mergeCell ref="E10:G10"/>
    <mergeCell ref="C25:G25"/>
    <mergeCell ref="J17:K17"/>
    <mergeCell ref="M17:N17"/>
    <mergeCell ref="C18:G18"/>
    <mergeCell ref="J18:N18"/>
    <mergeCell ref="C19:G19"/>
    <mergeCell ref="J19:N19"/>
    <mergeCell ref="C17:D17"/>
    <mergeCell ref="F17:G17"/>
    <mergeCell ref="C20:G20"/>
    <mergeCell ref="J20:N20"/>
    <mergeCell ref="C21:G21"/>
    <mergeCell ref="J21:N21"/>
    <mergeCell ref="C23:G23"/>
    <mergeCell ref="C26:D26"/>
    <mergeCell ref="F26:G26"/>
    <mergeCell ref="B27:B31"/>
    <mergeCell ref="C27:D27"/>
    <mergeCell ref="E27:G27"/>
    <mergeCell ref="C28:D28"/>
    <mergeCell ref="E28:G28"/>
    <mergeCell ref="C29:D29"/>
    <mergeCell ref="E29:G29"/>
    <mergeCell ref="C30:D30"/>
    <mergeCell ref="E30:G30"/>
    <mergeCell ref="C31:D31"/>
    <mergeCell ref="E31:G31"/>
    <mergeCell ref="C39:G39"/>
    <mergeCell ref="J39:N39"/>
    <mergeCell ref="Q39:U39"/>
    <mergeCell ref="J38:K38"/>
    <mergeCell ref="C47:D47"/>
    <mergeCell ref="F47:G47"/>
    <mergeCell ref="C40:G40"/>
    <mergeCell ref="J40:N40"/>
    <mergeCell ref="Q40:U40"/>
    <mergeCell ref="C41:G41"/>
    <mergeCell ref="J41:N41"/>
    <mergeCell ref="Q41:U41"/>
    <mergeCell ref="C42:G42"/>
    <mergeCell ref="J42:N42"/>
    <mergeCell ref="Q42:U42"/>
    <mergeCell ref="C44:G44"/>
    <mergeCell ref="C38:D38"/>
    <mergeCell ref="F38:G38"/>
    <mergeCell ref="M38:N38"/>
    <mergeCell ref="Q38:R38"/>
    <mergeCell ref="T38:U38"/>
    <mergeCell ref="B48:B52"/>
    <mergeCell ref="C48:D48"/>
    <mergeCell ref="E48:G48"/>
    <mergeCell ref="C49:D49"/>
    <mergeCell ref="E49:G49"/>
    <mergeCell ref="C50:D50"/>
    <mergeCell ref="E50:G50"/>
    <mergeCell ref="C51:D51"/>
    <mergeCell ref="E51:G51"/>
    <mergeCell ref="C52:D52"/>
    <mergeCell ref="E52:G52"/>
    <mergeCell ref="Q17:R17"/>
    <mergeCell ref="T17:U17"/>
    <mergeCell ref="Q18:U18"/>
    <mergeCell ref="Q19:U19"/>
    <mergeCell ref="Q20:U20"/>
    <mergeCell ref="C62:G62"/>
    <mergeCell ref="J62:N62"/>
    <mergeCell ref="Q62:U62"/>
    <mergeCell ref="C63:G63"/>
    <mergeCell ref="J63:N63"/>
    <mergeCell ref="Q63:U63"/>
    <mergeCell ref="C60:G60"/>
    <mergeCell ref="J60:N60"/>
    <mergeCell ref="Q60:U60"/>
    <mergeCell ref="C61:G61"/>
    <mergeCell ref="J61:N61"/>
    <mergeCell ref="Q61:U61"/>
    <mergeCell ref="C59:D59"/>
    <mergeCell ref="F59:G59"/>
    <mergeCell ref="J59:K59"/>
    <mergeCell ref="M59:N59"/>
    <mergeCell ref="T59:U59"/>
    <mergeCell ref="Q59:R59"/>
    <mergeCell ref="C46:G46"/>
    <mergeCell ref="X61:AB61"/>
    <mergeCell ref="X62:AB62"/>
    <mergeCell ref="X63:AB63"/>
    <mergeCell ref="X41:AB41"/>
    <mergeCell ref="X42:AB42"/>
    <mergeCell ref="X59:Y59"/>
    <mergeCell ref="AA59:AB59"/>
    <mergeCell ref="X60:AB60"/>
    <mergeCell ref="Q21:U21"/>
    <mergeCell ref="X38:Y38"/>
    <mergeCell ref="AA38:AB38"/>
    <mergeCell ref="X39:AB39"/>
    <mergeCell ref="X40:AB40"/>
  </mergeCells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44B75F-61C3-4130-A2CE-DEAFC4A07583}">
  <sheetPr>
    <tabColor rgb="FF92D050"/>
  </sheetPr>
  <dimension ref="B1:AP63"/>
  <sheetViews>
    <sheetView topLeftCell="A21" zoomScale="85" zoomScaleNormal="85" workbookViewId="0">
      <selection activeCell="Q21" sqref="Q21:U21"/>
    </sheetView>
  </sheetViews>
  <sheetFormatPr defaultRowHeight="16.5" x14ac:dyDescent="0.3"/>
  <cols>
    <col min="8" max="8" width="9" customWidth="1"/>
    <col min="15" max="15" width="9" customWidth="1"/>
    <col min="22" max="22" width="9" customWidth="1"/>
  </cols>
  <sheetData>
    <row r="1" spans="2:42" ht="17.25" thickBot="1" x14ac:dyDescent="0.35"/>
    <row r="2" spans="2:42" x14ac:dyDescent="0.3">
      <c r="B2" s="14" t="s">
        <v>19</v>
      </c>
      <c r="C2" s="72" t="str">
        <f>'영장(C,H,M,L)'!E5</f>
        <v>카이른 블레이즈</v>
      </c>
      <c r="D2" s="72"/>
      <c r="E2" s="72"/>
      <c r="F2" s="72"/>
      <c r="G2" s="73"/>
    </row>
    <row r="3" spans="2:42" x14ac:dyDescent="0.3">
      <c r="B3" s="10" t="s">
        <v>16</v>
      </c>
      <c r="C3" s="12" t="str">
        <f>'캐릭터 설정정리'!$B$2</f>
        <v>영장</v>
      </c>
      <c r="D3" s="13" t="s">
        <v>14</v>
      </c>
      <c r="E3" s="12" t="str">
        <f>'캐릭터 설정정리'!$D$5</f>
        <v>H</v>
      </c>
      <c r="F3" s="13" t="s">
        <v>12</v>
      </c>
      <c r="G3" s="11" t="str">
        <f>'캐릭터 설정정리'!$C$4</f>
        <v>딜러</v>
      </c>
    </row>
    <row r="4" spans="2:42" ht="249.95" customHeight="1" x14ac:dyDescent="0.3">
      <c r="B4" s="10" t="s">
        <v>10</v>
      </c>
      <c r="C4" s="70" t="e" vm="18">
        <v>#VALUE!</v>
      </c>
      <c r="D4" s="70"/>
      <c r="E4" s="70"/>
      <c r="F4" s="70"/>
      <c r="G4" s="71"/>
      <c r="I4" s="4"/>
    </row>
    <row r="5" spans="2:42" ht="17.25" thickBot="1" x14ac:dyDescent="0.35">
      <c r="B5" s="10" t="s">
        <v>9</v>
      </c>
      <c r="C5" s="74">
        <v>6</v>
      </c>
      <c r="D5" s="74"/>
      <c r="E5" s="13" t="s">
        <v>8</v>
      </c>
      <c r="F5" s="74">
        <v>3</v>
      </c>
      <c r="G5" s="75"/>
      <c r="I5" s="4"/>
      <c r="J5" s="31"/>
      <c r="K5" s="31"/>
      <c r="L5" s="31"/>
      <c r="M5" s="31"/>
      <c r="N5" s="31"/>
    </row>
    <row r="6" spans="2:42" x14ac:dyDescent="0.3">
      <c r="B6" s="76" t="s">
        <v>6</v>
      </c>
      <c r="C6" s="79" t="s">
        <v>58</v>
      </c>
      <c r="D6" s="80"/>
      <c r="E6" s="70" t="s">
        <v>211</v>
      </c>
      <c r="F6" s="70"/>
      <c r="G6" s="71"/>
      <c r="I6" s="8" t="s">
        <v>3</v>
      </c>
      <c r="J6" s="7" t="s">
        <v>2</v>
      </c>
      <c r="K6" s="6" t="s">
        <v>1</v>
      </c>
      <c r="L6" s="5" t="s">
        <v>0</v>
      </c>
      <c r="M6" s="32"/>
      <c r="N6" s="32"/>
    </row>
    <row r="7" spans="2:42" ht="17.25" thickBot="1" x14ac:dyDescent="0.35">
      <c r="B7" s="77"/>
      <c r="C7" s="79" t="s">
        <v>67</v>
      </c>
      <c r="D7" s="80"/>
      <c r="E7" s="70" t="s">
        <v>212</v>
      </c>
      <c r="F7" s="70"/>
      <c r="G7" s="71"/>
      <c r="I7" s="3">
        <f>C5+F5</f>
        <v>9</v>
      </c>
      <c r="J7" s="2">
        <f>SUBTOTAL(3,C6:D10)</f>
        <v>3</v>
      </c>
      <c r="K7" s="2">
        <f>CHOOSE(MATCH(E3, {"R1","R2","H","M","L"}, 0), 4, 5, 12, 8, 6)</f>
        <v>12</v>
      </c>
      <c r="L7" s="1">
        <f>K7-I7-J7</f>
        <v>0</v>
      </c>
      <c r="M7" s="32"/>
      <c r="N7" s="32"/>
    </row>
    <row r="8" spans="2:42" x14ac:dyDescent="0.3">
      <c r="B8" s="77"/>
      <c r="C8" s="79" t="s">
        <v>67</v>
      </c>
      <c r="D8" s="80"/>
      <c r="E8" s="81" t="s">
        <v>228</v>
      </c>
      <c r="F8" s="82"/>
      <c r="G8" s="83"/>
      <c r="J8" s="32"/>
      <c r="K8" s="32"/>
      <c r="L8" s="32"/>
      <c r="M8" s="32"/>
      <c r="N8" s="32"/>
    </row>
    <row r="9" spans="2:42" x14ac:dyDescent="0.3">
      <c r="B9" s="77"/>
      <c r="C9" s="79"/>
      <c r="D9" s="80"/>
      <c r="E9" s="81"/>
      <c r="F9" s="82"/>
      <c r="G9" s="83"/>
      <c r="J9" s="32"/>
      <c r="K9" s="32"/>
      <c r="L9" s="32"/>
      <c r="M9" s="32"/>
      <c r="N9" s="32"/>
    </row>
    <row r="10" spans="2:42" ht="17.25" thickBot="1" x14ac:dyDescent="0.35">
      <c r="B10" s="78"/>
      <c r="C10" s="84"/>
      <c r="D10" s="85"/>
      <c r="E10" s="86"/>
      <c r="F10" s="86"/>
      <c r="G10" s="87"/>
      <c r="J10" s="32"/>
      <c r="K10" s="32"/>
      <c r="L10" s="32"/>
      <c r="M10" s="32"/>
      <c r="N10" s="32"/>
    </row>
    <row r="11" spans="2:42" ht="30" customHeight="1" thickBot="1" x14ac:dyDescent="0.35">
      <c r="C11" s="9"/>
    </row>
    <row r="12" spans="2:42" ht="17.100000000000001" customHeight="1" x14ac:dyDescent="0.3">
      <c r="C12" s="9"/>
      <c r="I12" s="43" t="s">
        <v>91</v>
      </c>
      <c r="J12" s="41" t="s">
        <v>92</v>
      </c>
      <c r="K12" s="41" t="s">
        <v>106</v>
      </c>
      <c r="L12" s="41" t="s">
        <v>89</v>
      </c>
      <c r="M12" s="44" t="s">
        <v>94</v>
      </c>
      <c r="N12" s="45"/>
      <c r="P12" s="43" t="s">
        <v>91</v>
      </c>
      <c r="Q12" s="41" t="s">
        <v>92</v>
      </c>
      <c r="R12" s="41" t="s">
        <v>106</v>
      </c>
      <c r="S12" s="41" t="s">
        <v>89</v>
      </c>
      <c r="T12" s="44" t="s">
        <v>94</v>
      </c>
      <c r="U12" s="45"/>
      <c r="W12" s="43" t="s">
        <v>91</v>
      </c>
      <c r="X12" s="41" t="s">
        <v>92</v>
      </c>
      <c r="Y12" s="41" t="s">
        <v>106</v>
      </c>
      <c r="Z12" s="41" t="s">
        <v>89</v>
      </c>
      <c r="AA12" s="44" t="s">
        <v>94</v>
      </c>
      <c r="AB12" s="45"/>
      <c r="AD12" s="39"/>
      <c r="AE12" s="39"/>
      <c r="AF12" s="39"/>
      <c r="AG12" s="39"/>
      <c r="AH12" s="40"/>
      <c r="AI12" s="40"/>
      <c r="AK12" s="39"/>
      <c r="AL12" s="39"/>
      <c r="AM12" s="39"/>
      <c r="AN12" s="39"/>
      <c r="AO12" s="40"/>
      <c r="AP12" s="40"/>
    </row>
    <row r="13" spans="2:42" ht="17.100000000000001" customHeight="1" thickBot="1" x14ac:dyDescent="0.35">
      <c r="C13" s="9"/>
      <c r="I13" s="46" t="s">
        <v>98</v>
      </c>
      <c r="J13" s="42" t="s">
        <v>103</v>
      </c>
      <c r="K13" s="42" t="s">
        <v>98</v>
      </c>
      <c r="L13" s="42" t="s">
        <v>101</v>
      </c>
      <c r="M13" s="47"/>
      <c r="N13" s="48"/>
      <c r="P13" s="46" t="s">
        <v>101</v>
      </c>
      <c r="Q13" s="42" t="s">
        <v>98</v>
      </c>
      <c r="R13" s="42" t="s">
        <v>101</v>
      </c>
      <c r="S13" s="42" t="s">
        <v>101</v>
      </c>
      <c r="T13" s="47">
        <v>4</v>
      </c>
      <c r="U13" s="48"/>
      <c r="W13" s="46" t="s">
        <v>103</v>
      </c>
      <c r="X13" s="42" t="s">
        <v>229</v>
      </c>
      <c r="Y13" s="42" t="s">
        <v>98</v>
      </c>
      <c r="Z13" s="42" t="s">
        <v>101</v>
      </c>
      <c r="AA13" s="47"/>
      <c r="AB13" s="48"/>
      <c r="AD13" s="39"/>
      <c r="AE13" s="39"/>
      <c r="AF13" s="39"/>
      <c r="AG13" s="39"/>
      <c r="AH13" s="40"/>
      <c r="AI13" s="40"/>
      <c r="AK13" s="39"/>
      <c r="AL13" s="39"/>
      <c r="AM13" s="39"/>
      <c r="AN13" s="39"/>
      <c r="AO13" s="40"/>
      <c r="AP13" s="40"/>
    </row>
    <row r="14" spans="2:42" ht="17.100000000000001" customHeight="1" x14ac:dyDescent="0.3">
      <c r="C14" s="9"/>
      <c r="I14" s="43"/>
      <c r="J14" s="41"/>
      <c r="K14" s="41"/>
      <c r="L14" s="44"/>
      <c r="M14" s="44"/>
      <c r="N14" s="45" t="s">
        <v>93</v>
      </c>
      <c r="P14" s="43"/>
      <c r="Q14" s="41"/>
      <c r="R14" s="41"/>
      <c r="S14" s="44"/>
      <c r="T14" s="44"/>
      <c r="U14" s="45" t="s">
        <v>93</v>
      </c>
      <c r="W14" s="43"/>
      <c r="X14" s="41"/>
      <c r="Y14" s="41"/>
      <c r="Z14" s="44"/>
      <c r="AA14" s="44"/>
      <c r="AB14" s="45" t="s">
        <v>93</v>
      </c>
      <c r="AD14" s="39"/>
      <c r="AE14" s="39"/>
      <c r="AF14" s="39"/>
      <c r="AG14" s="40"/>
      <c r="AH14" s="40"/>
      <c r="AI14" s="40"/>
      <c r="AK14" s="39"/>
      <c r="AL14" s="39"/>
      <c r="AM14" s="39"/>
      <c r="AN14" s="40"/>
      <c r="AO14" s="40"/>
      <c r="AP14" s="40"/>
    </row>
    <row r="15" spans="2:42" ht="17.100000000000001" customHeight="1" thickBot="1" x14ac:dyDescent="0.35">
      <c r="C15" s="9"/>
      <c r="I15" s="49"/>
      <c r="J15" s="47"/>
      <c r="K15" s="47"/>
      <c r="L15" s="47"/>
      <c r="M15" s="47"/>
      <c r="N15" s="50">
        <f>I13+J13+K13+L13+M13+N13+I15+J15+K15+L15+M15</f>
        <v>7</v>
      </c>
      <c r="P15" s="49"/>
      <c r="Q15" s="47"/>
      <c r="R15" s="47"/>
      <c r="S15" s="47"/>
      <c r="T15" s="47"/>
      <c r="U15" s="50">
        <f>P13+Q13+R13+S13+T13+U13+P15+Q15+R15+S15+T15</f>
        <v>11</v>
      </c>
      <c r="W15" s="49"/>
      <c r="X15" s="47"/>
      <c r="Y15" s="47"/>
      <c r="Z15" s="47"/>
      <c r="AA15" s="47"/>
      <c r="AB15" s="50">
        <f>W13+X13+Y13+Z13+AA13+AB13+W15+X15+Y15+Z15+AA15</f>
        <v>12</v>
      </c>
      <c r="AD15" s="40"/>
      <c r="AE15" s="40"/>
      <c r="AF15" s="40"/>
      <c r="AG15" s="40"/>
      <c r="AH15" s="40"/>
      <c r="AI15" s="51"/>
      <c r="AK15" s="40"/>
      <c r="AL15" s="40"/>
      <c r="AM15" s="40"/>
      <c r="AN15" s="40"/>
      <c r="AO15" s="40"/>
      <c r="AP15" s="51"/>
    </row>
    <row r="16" spans="2:42" ht="30" customHeight="1" thickBot="1" x14ac:dyDescent="0.35">
      <c r="C16" s="9"/>
    </row>
    <row r="17" spans="2:42" x14ac:dyDescent="0.3">
      <c r="B17" s="14" t="s">
        <v>17</v>
      </c>
      <c r="C17" s="96" t="s">
        <v>18</v>
      </c>
      <c r="D17" s="97"/>
      <c r="E17" s="33" t="s">
        <v>59</v>
      </c>
      <c r="F17" s="92" t="s">
        <v>60</v>
      </c>
      <c r="G17" s="62"/>
      <c r="I17" s="14" t="s">
        <v>17</v>
      </c>
      <c r="J17" s="90" t="s">
        <v>6</v>
      </c>
      <c r="K17" s="91"/>
      <c r="L17" s="33" t="s">
        <v>59</v>
      </c>
      <c r="M17" s="92" t="str">
        <f>RIGHT(C6, 1)</f>
        <v>2</v>
      </c>
      <c r="N17" s="62"/>
      <c r="P17" s="14" t="s">
        <v>17</v>
      </c>
      <c r="Q17" s="90" t="s">
        <v>6</v>
      </c>
      <c r="R17" s="91"/>
      <c r="S17" s="33" t="s">
        <v>59</v>
      </c>
      <c r="T17" s="92" t="str">
        <f>RIGHT(C7, 1)</f>
        <v>3</v>
      </c>
      <c r="U17" s="62"/>
      <c r="W17" s="14" t="s">
        <v>17</v>
      </c>
      <c r="X17" s="90" t="s">
        <v>6</v>
      </c>
      <c r="Y17" s="91"/>
      <c r="Z17" s="33" t="s">
        <v>59</v>
      </c>
      <c r="AA17" s="92" t="str">
        <f>RIGHT(C8, 1)</f>
        <v>3</v>
      </c>
      <c r="AB17" s="62"/>
      <c r="AD17" s="4"/>
      <c r="AG17" s="4"/>
      <c r="AK17" s="4"/>
      <c r="AN17" s="4"/>
    </row>
    <row r="18" spans="2:42" x14ac:dyDescent="0.3">
      <c r="B18" s="30" t="s">
        <v>19</v>
      </c>
      <c r="C18" s="93" t="str">
        <f>C2 &amp; "(이동)"</f>
        <v>카이른 블레이즈(이동)</v>
      </c>
      <c r="D18" s="94"/>
      <c r="E18" s="94"/>
      <c r="F18" s="94"/>
      <c r="G18" s="95"/>
      <c r="I18" s="10" t="s">
        <v>19</v>
      </c>
      <c r="J18" s="81" t="str">
        <f>E6</f>
        <v>화염의 심판</v>
      </c>
      <c r="K18" s="82"/>
      <c r="L18" s="82"/>
      <c r="M18" s="82"/>
      <c r="N18" s="83"/>
      <c r="P18" s="10" t="s">
        <v>19</v>
      </c>
      <c r="Q18" s="81" t="str">
        <f>E7</f>
        <v>불타는 맹세</v>
      </c>
      <c r="R18" s="82"/>
      <c r="S18" s="82"/>
      <c r="T18" s="82"/>
      <c r="U18" s="83"/>
      <c r="W18" s="10" t="s">
        <v>19</v>
      </c>
      <c r="X18" s="81" t="str">
        <f>E8</f>
        <v>지옥의 참격</v>
      </c>
      <c r="Y18" s="82"/>
      <c r="Z18" s="82"/>
      <c r="AA18" s="82"/>
      <c r="AB18" s="83"/>
      <c r="AD18" s="4"/>
      <c r="AK18" s="4"/>
    </row>
    <row r="19" spans="2:42" ht="249.95" customHeight="1" x14ac:dyDescent="0.3">
      <c r="B19" s="10" t="s">
        <v>10</v>
      </c>
      <c r="C19" s="70" t="e" vm="18">
        <v>#VALUE!</v>
      </c>
      <c r="D19" s="70"/>
      <c r="E19" s="70"/>
      <c r="F19" s="70"/>
      <c r="G19" s="71"/>
      <c r="I19" s="10" t="s">
        <v>10</v>
      </c>
      <c r="J19" s="70" t="e" vm="18">
        <v>#VALUE!</v>
      </c>
      <c r="K19" s="70"/>
      <c r="L19" s="70"/>
      <c r="M19" s="70"/>
      <c r="N19" s="71"/>
      <c r="P19" s="10" t="s">
        <v>10</v>
      </c>
      <c r="Q19" s="70" t="e" vm="18">
        <v>#VALUE!</v>
      </c>
      <c r="R19" s="70"/>
      <c r="S19" s="70"/>
      <c r="T19" s="70"/>
      <c r="U19" s="71"/>
      <c r="W19" s="10" t="s">
        <v>10</v>
      </c>
      <c r="X19" s="70" t="e" vm="18">
        <v>#VALUE!</v>
      </c>
      <c r="Y19" s="70"/>
      <c r="Z19" s="70"/>
      <c r="AA19" s="70"/>
      <c r="AB19" s="71"/>
      <c r="AD19" s="4"/>
      <c r="AK19" s="4"/>
    </row>
    <row r="20" spans="2:42" ht="53.25" customHeight="1" x14ac:dyDescent="0.3">
      <c r="B20" s="10" t="s">
        <v>7</v>
      </c>
      <c r="C20" s="98" t="s">
        <v>61</v>
      </c>
      <c r="D20" s="99"/>
      <c r="E20" s="99"/>
      <c r="F20" s="99"/>
      <c r="G20" s="100"/>
      <c r="I20" s="10" t="s">
        <v>7</v>
      </c>
      <c r="J20" s="101" t="s">
        <v>230</v>
      </c>
      <c r="K20" s="99"/>
      <c r="L20" s="99"/>
      <c r="M20" s="99"/>
      <c r="N20" s="100"/>
      <c r="P20" s="10" t="s">
        <v>7</v>
      </c>
      <c r="Q20" s="101" t="s">
        <v>231</v>
      </c>
      <c r="R20" s="99"/>
      <c r="S20" s="99"/>
      <c r="T20" s="99"/>
      <c r="U20" s="100"/>
      <c r="W20" s="10" t="s">
        <v>7</v>
      </c>
      <c r="X20" s="101" t="s">
        <v>232</v>
      </c>
      <c r="Y20" s="99"/>
      <c r="Z20" s="99"/>
      <c r="AA20" s="99"/>
      <c r="AB20" s="100"/>
      <c r="AD20" s="4"/>
      <c r="AE20" s="36"/>
      <c r="AF20" s="31"/>
      <c r="AG20" s="31"/>
      <c r="AH20" s="31"/>
      <c r="AI20" s="31"/>
      <c r="AK20" s="4"/>
      <c r="AL20" s="36"/>
      <c r="AM20" s="31"/>
      <c r="AN20" s="31"/>
      <c r="AO20" s="31"/>
      <c r="AP20" s="31"/>
    </row>
    <row r="21" spans="2:42" ht="258" customHeight="1" thickBot="1" x14ac:dyDescent="0.35">
      <c r="B21" s="34" t="s">
        <v>4</v>
      </c>
      <c r="C21" s="88" t="e" vm="1">
        <v>#VALUE!</v>
      </c>
      <c r="D21" s="88"/>
      <c r="E21" s="88"/>
      <c r="F21" s="88"/>
      <c r="G21" s="89"/>
      <c r="I21" s="34" t="s">
        <v>4</v>
      </c>
      <c r="J21" s="88" t="e" vm="1">
        <v>#VALUE!</v>
      </c>
      <c r="K21" s="88"/>
      <c r="L21" s="88"/>
      <c r="M21" s="88"/>
      <c r="N21" s="89"/>
      <c r="P21" s="34" t="s">
        <v>4</v>
      </c>
      <c r="Q21" s="88" t="e" vm="1">
        <v>#VALUE!</v>
      </c>
      <c r="R21" s="88"/>
      <c r="S21" s="88"/>
      <c r="T21" s="88"/>
      <c r="U21" s="89"/>
      <c r="W21" s="34" t="s">
        <v>4</v>
      </c>
      <c r="X21" s="88" t="e" vm="1">
        <v>#VALUE!</v>
      </c>
      <c r="Y21" s="88"/>
      <c r="Z21" s="88"/>
      <c r="AA21" s="88"/>
      <c r="AB21" s="89"/>
      <c r="AD21" s="35"/>
      <c r="AE21" s="32"/>
      <c r="AF21" s="32"/>
      <c r="AG21" s="32"/>
      <c r="AH21" s="32"/>
      <c r="AI21" s="32"/>
      <c r="AK21" s="35"/>
      <c r="AL21" s="32"/>
      <c r="AM21" s="32"/>
      <c r="AN21" s="32"/>
      <c r="AO21" s="32"/>
      <c r="AP21" s="32"/>
    </row>
    <row r="22" spans="2:42" ht="30" customHeight="1" thickBot="1" x14ac:dyDescent="0.35">
      <c r="C22" s="9"/>
    </row>
    <row r="23" spans="2:42" x14ac:dyDescent="0.3">
      <c r="B23" s="14" t="s">
        <v>19</v>
      </c>
      <c r="C23" s="72" t="str">
        <f>'영장(C,H,M,L)'!F5</f>
        <v>광전사 -가르칸-</v>
      </c>
      <c r="D23" s="72"/>
      <c r="E23" s="72"/>
      <c r="F23" s="72"/>
      <c r="G23" s="73"/>
    </row>
    <row r="24" spans="2:42" x14ac:dyDescent="0.3">
      <c r="B24" s="10" t="s">
        <v>16</v>
      </c>
      <c r="C24" s="12" t="str">
        <f>'캐릭터 설정정리'!$B$2</f>
        <v>영장</v>
      </c>
      <c r="D24" s="13" t="s">
        <v>14</v>
      </c>
      <c r="E24" s="12" t="str">
        <f>'캐릭터 설정정리'!$D$5</f>
        <v>H</v>
      </c>
      <c r="F24" s="13" t="s">
        <v>12</v>
      </c>
      <c r="G24" s="11" t="str">
        <f>'캐릭터 설정정리'!$C$4</f>
        <v>딜러</v>
      </c>
    </row>
    <row r="25" spans="2:42" ht="249.95" customHeight="1" x14ac:dyDescent="0.3">
      <c r="B25" s="10" t="s">
        <v>10</v>
      </c>
      <c r="C25" s="70" t="e" vm="19">
        <v>#VALUE!</v>
      </c>
      <c r="D25" s="70"/>
      <c r="E25" s="70"/>
      <c r="F25" s="70"/>
      <c r="G25" s="71"/>
      <c r="I25" s="4"/>
    </row>
    <row r="26" spans="2:42" ht="17.25" thickBot="1" x14ac:dyDescent="0.35">
      <c r="B26" s="10" t="s">
        <v>9</v>
      </c>
      <c r="C26" s="74">
        <v>9</v>
      </c>
      <c r="D26" s="74"/>
      <c r="E26" s="13" t="s">
        <v>8</v>
      </c>
      <c r="F26" s="74">
        <v>0</v>
      </c>
      <c r="G26" s="75"/>
      <c r="I26" s="4"/>
      <c r="J26" s="31"/>
      <c r="K26" s="31"/>
      <c r="L26" s="31"/>
      <c r="M26" s="31"/>
      <c r="N26" s="31"/>
    </row>
    <row r="27" spans="2:42" x14ac:dyDescent="0.3">
      <c r="B27" s="76" t="s">
        <v>6</v>
      </c>
      <c r="C27" s="79" t="s">
        <v>58</v>
      </c>
      <c r="D27" s="80"/>
      <c r="E27" s="70" t="s">
        <v>213</v>
      </c>
      <c r="F27" s="70"/>
      <c r="G27" s="71"/>
      <c r="I27" s="8" t="s">
        <v>3</v>
      </c>
      <c r="J27" s="7" t="s">
        <v>2</v>
      </c>
      <c r="K27" s="6" t="s">
        <v>1</v>
      </c>
      <c r="L27" s="5" t="s">
        <v>0</v>
      </c>
      <c r="M27" s="32"/>
      <c r="N27" s="32"/>
    </row>
    <row r="28" spans="2:42" ht="17.25" thickBot="1" x14ac:dyDescent="0.35">
      <c r="B28" s="77"/>
      <c r="C28" s="79" t="s">
        <v>58</v>
      </c>
      <c r="D28" s="80"/>
      <c r="E28" s="70" t="s">
        <v>214</v>
      </c>
      <c r="F28" s="70"/>
      <c r="G28" s="71"/>
      <c r="I28" s="3">
        <f>C26+F26</f>
        <v>9</v>
      </c>
      <c r="J28" s="2">
        <f>SUBTOTAL(3,C27:D31)</f>
        <v>3</v>
      </c>
      <c r="K28" s="2">
        <f>CHOOSE(MATCH(E24, {"R1","R2","H","M","L"}, 0), 4, 5, 12, 8, 6)</f>
        <v>12</v>
      </c>
      <c r="L28" s="1">
        <f>K28-I28-J28</f>
        <v>0</v>
      </c>
      <c r="M28" s="32"/>
      <c r="N28" s="32"/>
    </row>
    <row r="29" spans="2:42" x14ac:dyDescent="0.3">
      <c r="B29" s="77"/>
      <c r="C29" s="79" t="s">
        <v>67</v>
      </c>
      <c r="D29" s="80"/>
      <c r="E29" s="81" t="s">
        <v>215</v>
      </c>
      <c r="F29" s="82"/>
      <c r="G29" s="83"/>
      <c r="J29" s="32"/>
      <c r="K29" s="32"/>
      <c r="L29" s="32"/>
      <c r="M29" s="32"/>
      <c r="N29" s="32"/>
    </row>
    <row r="30" spans="2:42" x14ac:dyDescent="0.3">
      <c r="B30" s="77"/>
      <c r="C30" s="79"/>
      <c r="D30" s="80"/>
      <c r="E30" s="81"/>
      <c r="F30" s="82"/>
      <c r="G30" s="83"/>
      <c r="J30" s="32"/>
      <c r="K30" s="32"/>
      <c r="L30" s="32"/>
      <c r="M30" s="32"/>
      <c r="N30" s="32"/>
    </row>
    <row r="31" spans="2:42" ht="17.25" thickBot="1" x14ac:dyDescent="0.35">
      <c r="B31" s="78"/>
      <c r="C31" s="84"/>
      <c r="D31" s="85"/>
      <c r="E31" s="86"/>
      <c r="F31" s="86"/>
      <c r="G31" s="87"/>
      <c r="J31" s="32"/>
      <c r="K31" s="32"/>
      <c r="L31" s="32"/>
      <c r="M31" s="32"/>
      <c r="N31" s="32"/>
    </row>
    <row r="32" spans="2:42" ht="30" customHeight="1" thickBot="1" x14ac:dyDescent="0.35">
      <c r="C32" s="9"/>
    </row>
    <row r="33" spans="2:42" ht="17.100000000000001" customHeight="1" x14ac:dyDescent="0.3">
      <c r="C33" s="9"/>
      <c r="I33" s="43" t="s">
        <v>91</v>
      </c>
      <c r="J33" s="41" t="s">
        <v>92</v>
      </c>
      <c r="K33" s="41" t="s">
        <v>106</v>
      </c>
      <c r="L33" s="41" t="s">
        <v>89</v>
      </c>
      <c r="M33" s="44" t="s">
        <v>94</v>
      </c>
      <c r="N33" s="45"/>
      <c r="P33" s="43" t="s">
        <v>91</v>
      </c>
      <c r="Q33" s="41" t="s">
        <v>92</v>
      </c>
      <c r="R33" s="41" t="s">
        <v>106</v>
      </c>
      <c r="S33" s="41" t="s">
        <v>89</v>
      </c>
      <c r="T33" s="44" t="s">
        <v>94</v>
      </c>
      <c r="U33" s="45"/>
      <c r="W33" s="43" t="s">
        <v>91</v>
      </c>
      <c r="X33" s="41" t="s">
        <v>92</v>
      </c>
      <c r="Y33" s="41" t="s">
        <v>106</v>
      </c>
      <c r="Z33" s="41" t="s">
        <v>89</v>
      </c>
      <c r="AA33" s="44" t="s">
        <v>94</v>
      </c>
      <c r="AB33" s="45"/>
      <c r="AD33" s="39"/>
      <c r="AE33" s="39"/>
      <c r="AF33" s="39"/>
      <c r="AG33" s="39"/>
      <c r="AH33" s="40"/>
      <c r="AI33" s="40"/>
      <c r="AK33" s="39"/>
      <c r="AL33" s="39"/>
      <c r="AM33" s="39"/>
      <c r="AN33" s="39"/>
      <c r="AO33" s="40"/>
      <c r="AP33" s="40"/>
    </row>
    <row r="34" spans="2:42" ht="17.100000000000001" customHeight="1" thickBot="1" x14ac:dyDescent="0.35">
      <c r="C34" s="9"/>
      <c r="I34" s="46" t="s">
        <v>98</v>
      </c>
      <c r="J34" s="42" t="s">
        <v>98</v>
      </c>
      <c r="K34" s="42" t="s">
        <v>98</v>
      </c>
      <c r="L34" s="42" t="s">
        <v>103</v>
      </c>
      <c r="M34" s="47"/>
      <c r="N34" s="48"/>
      <c r="P34" s="46" t="s">
        <v>98</v>
      </c>
      <c r="Q34" s="42" t="s">
        <v>101</v>
      </c>
      <c r="R34" s="42" t="s">
        <v>98</v>
      </c>
      <c r="S34" s="42" t="s">
        <v>103</v>
      </c>
      <c r="T34" s="47"/>
      <c r="U34" s="48"/>
      <c r="W34" s="46" t="s">
        <v>103</v>
      </c>
      <c r="X34" s="42" t="s">
        <v>103</v>
      </c>
      <c r="Y34" s="42" t="s">
        <v>98</v>
      </c>
      <c r="Z34" s="42" t="s">
        <v>103</v>
      </c>
      <c r="AA34" s="47"/>
      <c r="AB34" s="48"/>
      <c r="AD34" s="39"/>
      <c r="AE34" s="39"/>
      <c r="AF34" s="39"/>
      <c r="AG34" s="39"/>
      <c r="AH34" s="40"/>
      <c r="AI34" s="40"/>
      <c r="AK34" s="39"/>
      <c r="AL34" s="39"/>
      <c r="AM34" s="39"/>
      <c r="AN34" s="39"/>
      <c r="AO34" s="40"/>
      <c r="AP34" s="40"/>
    </row>
    <row r="35" spans="2:42" ht="17.100000000000001" customHeight="1" x14ac:dyDescent="0.3">
      <c r="C35" s="9"/>
      <c r="I35" s="43" t="s">
        <v>114</v>
      </c>
      <c r="J35" s="41"/>
      <c r="K35" s="41"/>
      <c r="L35" s="44"/>
      <c r="M35" s="44"/>
      <c r="N35" s="45" t="s">
        <v>93</v>
      </c>
      <c r="P35" s="43" t="s">
        <v>114</v>
      </c>
      <c r="Q35" s="41"/>
      <c r="R35" s="41"/>
      <c r="S35" s="44"/>
      <c r="T35" s="44"/>
      <c r="U35" s="45" t="s">
        <v>93</v>
      </c>
      <c r="W35" s="43" t="s">
        <v>114</v>
      </c>
      <c r="X35" s="41"/>
      <c r="Y35" s="41"/>
      <c r="Z35" s="44"/>
      <c r="AA35" s="44"/>
      <c r="AB35" s="45" t="s">
        <v>93</v>
      </c>
      <c r="AD35" s="39"/>
      <c r="AE35" s="39"/>
      <c r="AF35" s="39"/>
      <c r="AG35" s="40"/>
      <c r="AH35" s="40"/>
      <c r="AI35" s="40"/>
      <c r="AK35" s="39"/>
      <c r="AL35" s="39"/>
      <c r="AM35" s="39"/>
      <c r="AN35" s="40"/>
      <c r="AO35" s="40"/>
      <c r="AP35" s="40"/>
    </row>
    <row r="36" spans="2:42" ht="17.100000000000001" customHeight="1" thickBot="1" x14ac:dyDescent="0.35">
      <c r="C36" s="9"/>
      <c r="I36" s="49">
        <v>1</v>
      </c>
      <c r="J36" s="47"/>
      <c r="K36" s="47"/>
      <c r="L36" s="47"/>
      <c r="M36" s="47"/>
      <c r="N36" s="50">
        <f>I34+J34+K34+L34+M34+N34+I36+J36+K36+L36+M36</f>
        <v>7</v>
      </c>
      <c r="P36" s="49">
        <v>2</v>
      </c>
      <c r="Q36" s="47"/>
      <c r="R36" s="47"/>
      <c r="S36" s="47"/>
      <c r="T36" s="47"/>
      <c r="U36" s="50">
        <f>P34+Q34+R34+S34+T34+U34+P36+Q36+R36+S36+T36</f>
        <v>9</v>
      </c>
      <c r="W36" s="49">
        <v>3</v>
      </c>
      <c r="X36" s="47"/>
      <c r="Y36" s="47"/>
      <c r="Z36" s="47"/>
      <c r="AA36" s="47"/>
      <c r="AB36" s="50">
        <f>W34+X34+Y34+Z34+AA34+AB34+W36+X36+Y36+Z36+AA36</f>
        <v>13</v>
      </c>
      <c r="AD36" s="40"/>
      <c r="AE36" s="40"/>
      <c r="AF36" s="40"/>
      <c r="AG36" s="40"/>
      <c r="AH36" s="40"/>
      <c r="AI36" s="51"/>
      <c r="AK36" s="40"/>
      <c r="AL36" s="40"/>
      <c r="AM36" s="40"/>
      <c r="AN36" s="40"/>
      <c r="AO36" s="40"/>
      <c r="AP36" s="51"/>
    </row>
    <row r="37" spans="2:42" ht="30" customHeight="1" thickBot="1" x14ac:dyDescent="0.35">
      <c r="C37" s="9"/>
    </row>
    <row r="38" spans="2:42" x14ac:dyDescent="0.3">
      <c r="B38" s="14" t="s">
        <v>17</v>
      </c>
      <c r="C38" s="96" t="s">
        <v>18</v>
      </c>
      <c r="D38" s="97"/>
      <c r="E38" s="33" t="s">
        <v>59</v>
      </c>
      <c r="F38" s="92" t="s">
        <v>60</v>
      </c>
      <c r="G38" s="62"/>
      <c r="I38" s="14" t="s">
        <v>17</v>
      </c>
      <c r="J38" s="90" t="s">
        <v>6</v>
      </c>
      <c r="K38" s="91"/>
      <c r="L38" s="33" t="s">
        <v>59</v>
      </c>
      <c r="M38" s="92" t="str">
        <f>RIGHT(C27, 1)</f>
        <v>2</v>
      </c>
      <c r="N38" s="62"/>
      <c r="P38" s="14" t="s">
        <v>17</v>
      </c>
      <c r="Q38" s="90" t="s">
        <v>6</v>
      </c>
      <c r="R38" s="91"/>
      <c r="S38" s="33" t="s">
        <v>59</v>
      </c>
      <c r="T38" s="92" t="str">
        <f>RIGHT(C28, 1)</f>
        <v>2</v>
      </c>
      <c r="U38" s="62"/>
      <c r="W38" s="14" t="s">
        <v>17</v>
      </c>
      <c r="X38" s="90" t="s">
        <v>6</v>
      </c>
      <c r="Y38" s="91"/>
      <c r="Z38" s="33" t="s">
        <v>59</v>
      </c>
      <c r="AA38" s="92" t="str">
        <f>RIGHT(C29, 1)</f>
        <v>3</v>
      </c>
      <c r="AB38" s="62"/>
      <c r="AD38" s="4"/>
      <c r="AG38" s="4"/>
      <c r="AK38" s="4"/>
      <c r="AN38" s="4"/>
    </row>
    <row r="39" spans="2:42" x14ac:dyDescent="0.3">
      <c r="B39" s="30" t="s">
        <v>19</v>
      </c>
      <c r="C39" s="93" t="str">
        <f>C23 &amp; "(이동)"</f>
        <v>광전사 -가르칸-(이동)</v>
      </c>
      <c r="D39" s="94"/>
      <c r="E39" s="94"/>
      <c r="F39" s="94"/>
      <c r="G39" s="95"/>
      <c r="I39" s="10" t="s">
        <v>19</v>
      </c>
      <c r="J39" s="81" t="str">
        <f>E27</f>
        <v>블러드 프렌지</v>
      </c>
      <c r="K39" s="82"/>
      <c r="L39" s="82"/>
      <c r="M39" s="82"/>
      <c r="N39" s="83"/>
      <c r="P39" s="10" t="s">
        <v>19</v>
      </c>
      <c r="Q39" s="81" t="str">
        <f>E28</f>
        <v>크림슨 로어</v>
      </c>
      <c r="R39" s="82"/>
      <c r="S39" s="82"/>
      <c r="T39" s="82"/>
      <c r="U39" s="83"/>
      <c r="W39" s="10" t="s">
        <v>19</v>
      </c>
      <c r="X39" s="81" t="str">
        <f>E29</f>
        <v>헬팽 스트라이크</v>
      </c>
      <c r="Y39" s="82"/>
      <c r="Z39" s="82"/>
      <c r="AA39" s="82"/>
      <c r="AB39" s="83"/>
      <c r="AD39" s="4"/>
      <c r="AK39" s="4"/>
    </row>
    <row r="40" spans="2:42" ht="249.95" customHeight="1" x14ac:dyDescent="0.3">
      <c r="B40" s="10" t="s">
        <v>10</v>
      </c>
      <c r="C40" s="70" t="e" vm="19">
        <v>#VALUE!</v>
      </c>
      <c r="D40" s="70"/>
      <c r="E40" s="70"/>
      <c r="F40" s="70"/>
      <c r="G40" s="71"/>
      <c r="I40" s="10" t="s">
        <v>10</v>
      </c>
      <c r="J40" s="70" t="e" vm="19">
        <v>#VALUE!</v>
      </c>
      <c r="K40" s="70"/>
      <c r="L40" s="70"/>
      <c r="M40" s="70"/>
      <c r="N40" s="71"/>
      <c r="P40" s="10" t="s">
        <v>10</v>
      </c>
      <c r="Q40" s="70" t="e" vm="19">
        <v>#VALUE!</v>
      </c>
      <c r="R40" s="70"/>
      <c r="S40" s="70"/>
      <c r="T40" s="70"/>
      <c r="U40" s="71"/>
      <c r="W40" s="10" t="s">
        <v>10</v>
      </c>
      <c r="X40" s="70" t="e" vm="19">
        <v>#VALUE!</v>
      </c>
      <c r="Y40" s="70"/>
      <c r="Z40" s="70"/>
      <c r="AA40" s="70"/>
      <c r="AB40" s="71"/>
      <c r="AD40" s="4"/>
      <c r="AK40" s="4"/>
    </row>
    <row r="41" spans="2:42" ht="114.75" customHeight="1" x14ac:dyDescent="0.3">
      <c r="B41" s="10" t="s">
        <v>7</v>
      </c>
      <c r="C41" s="98" t="s">
        <v>61</v>
      </c>
      <c r="D41" s="99"/>
      <c r="E41" s="99"/>
      <c r="F41" s="99"/>
      <c r="G41" s="100"/>
      <c r="I41" s="10" t="s">
        <v>7</v>
      </c>
      <c r="J41" s="101" t="s">
        <v>233</v>
      </c>
      <c r="K41" s="99"/>
      <c r="L41" s="99"/>
      <c r="M41" s="99"/>
      <c r="N41" s="100"/>
      <c r="P41" s="10" t="s">
        <v>7</v>
      </c>
      <c r="Q41" s="101" t="s">
        <v>234</v>
      </c>
      <c r="R41" s="99"/>
      <c r="S41" s="99"/>
      <c r="T41" s="99"/>
      <c r="U41" s="100"/>
      <c r="W41" s="10" t="s">
        <v>7</v>
      </c>
      <c r="X41" s="101" t="s">
        <v>236</v>
      </c>
      <c r="Y41" s="99"/>
      <c r="Z41" s="99"/>
      <c r="AA41" s="99"/>
      <c r="AB41" s="100"/>
      <c r="AD41" s="4"/>
      <c r="AE41" s="36"/>
      <c r="AF41" s="31"/>
      <c r="AG41" s="31"/>
      <c r="AH41" s="31"/>
      <c r="AI41" s="31"/>
      <c r="AK41" s="4"/>
      <c r="AL41" s="36"/>
      <c r="AM41" s="31"/>
      <c r="AN41" s="31"/>
      <c r="AO41" s="31"/>
      <c r="AP41" s="31"/>
    </row>
    <row r="42" spans="2:42" ht="258" customHeight="1" thickBot="1" x14ac:dyDescent="0.35">
      <c r="B42" s="34" t="s">
        <v>4</v>
      </c>
      <c r="C42" s="88" t="e" vm="1">
        <v>#VALUE!</v>
      </c>
      <c r="D42" s="88"/>
      <c r="E42" s="88"/>
      <c r="F42" s="88"/>
      <c r="G42" s="89"/>
      <c r="I42" s="34" t="s">
        <v>4</v>
      </c>
      <c r="J42" s="88" t="e" vm="1">
        <v>#VALUE!</v>
      </c>
      <c r="K42" s="88"/>
      <c r="L42" s="88"/>
      <c r="M42" s="88"/>
      <c r="N42" s="89"/>
      <c r="P42" s="34" t="s">
        <v>4</v>
      </c>
      <c r="Q42" s="88" t="e" vm="1">
        <v>#VALUE!</v>
      </c>
      <c r="R42" s="88"/>
      <c r="S42" s="88"/>
      <c r="T42" s="88"/>
      <c r="U42" s="89"/>
      <c r="W42" s="34" t="s">
        <v>4</v>
      </c>
      <c r="X42" s="88" t="e" vm="1">
        <v>#VALUE!</v>
      </c>
      <c r="Y42" s="88"/>
      <c r="Z42" s="88"/>
      <c r="AA42" s="88"/>
      <c r="AB42" s="89"/>
      <c r="AD42" s="35"/>
      <c r="AE42" s="32"/>
      <c r="AF42" s="32"/>
      <c r="AG42" s="32"/>
      <c r="AH42" s="32"/>
      <c r="AI42" s="32"/>
      <c r="AK42" s="35"/>
      <c r="AL42" s="32"/>
      <c r="AM42" s="32"/>
      <c r="AN42" s="32"/>
      <c r="AO42" s="32"/>
      <c r="AP42" s="32"/>
    </row>
    <row r="43" spans="2:42" ht="30" customHeight="1" thickBot="1" x14ac:dyDescent="0.35"/>
    <row r="44" spans="2:42" x14ac:dyDescent="0.3">
      <c r="B44" s="14" t="s">
        <v>19</v>
      </c>
      <c r="C44" s="72" t="str">
        <f>'영장(C,H,M,L)'!G5</f>
        <v>광무 -잔영-</v>
      </c>
      <c r="D44" s="72"/>
      <c r="E44" s="72"/>
      <c r="F44" s="72"/>
      <c r="G44" s="73"/>
    </row>
    <row r="45" spans="2:42" x14ac:dyDescent="0.3">
      <c r="B45" s="10" t="s">
        <v>16</v>
      </c>
      <c r="C45" s="12" t="str">
        <f>'캐릭터 설정정리'!$B$2</f>
        <v>영장</v>
      </c>
      <c r="D45" s="13" t="s">
        <v>14</v>
      </c>
      <c r="E45" s="12" t="str">
        <f>'캐릭터 설정정리'!$D$5</f>
        <v>H</v>
      </c>
      <c r="F45" s="13" t="s">
        <v>12</v>
      </c>
      <c r="G45" s="11" t="str">
        <f>'캐릭터 설정정리'!$C$4</f>
        <v>딜러</v>
      </c>
    </row>
    <row r="46" spans="2:42" ht="249.95" customHeight="1" x14ac:dyDescent="0.3">
      <c r="B46" s="10" t="s">
        <v>10</v>
      </c>
      <c r="C46" s="70" t="e" vm="20">
        <v>#VALUE!</v>
      </c>
      <c r="D46" s="70"/>
      <c r="E46" s="70"/>
      <c r="F46" s="70"/>
      <c r="G46" s="71"/>
      <c r="I46" s="4"/>
    </row>
    <row r="47" spans="2:42" ht="17.25" thickBot="1" x14ac:dyDescent="0.35">
      <c r="B47" s="10" t="s">
        <v>9</v>
      </c>
      <c r="C47" s="74">
        <v>5</v>
      </c>
      <c r="D47" s="74"/>
      <c r="E47" s="13" t="s">
        <v>8</v>
      </c>
      <c r="F47" s="74">
        <v>4</v>
      </c>
      <c r="G47" s="75"/>
      <c r="I47" s="4"/>
      <c r="J47" s="31"/>
      <c r="K47" s="31"/>
      <c r="L47" s="31"/>
      <c r="M47" s="31"/>
      <c r="N47" s="31"/>
    </row>
    <row r="48" spans="2:42" x14ac:dyDescent="0.3">
      <c r="B48" s="76" t="s">
        <v>6</v>
      </c>
      <c r="C48" s="79" t="s">
        <v>5</v>
      </c>
      <c r="D48" s="80"/>
      <c r="E48" s="81" t="s">
        <v>216</v>
      </c>
      <c r="F48" s="82"/>
      <c r="G48" s="83"/>
      <c r="I48" s="8" t="s">
        <v>3</v>
      </c>
      <c r="J48" s="7" t="s">
        <v>2</v>
      </c>
      <c r="K48" s="6" t="s">
        <v>1</v>
      </c>
      <c r="L48" s="5" t="s">
        <v>0</v>
      </c>
      <c r="M48" s="32"/>
      <c r="N48" s="32"/>
    </row>
    <row r="49" spans="2:42" ht="17.25" thickBot="1" x14ac:dyDescent="0.35">
      <c r="B49" s="77"/>
      <c r="C49" s="79" t="s">
        <v>58</v>
      </c>
      <c r="D49" s="80"/>
      <c r="E49" s="81" t="s">
        <v>218</v>
      </c>
      <c r="F49" s="82"/>
      <c r="G49" s="83"/>
      <c r="I49" s="3">
        <f>C47+F47</f>
        <v>9</v>
      </c>
      <c r="J49" s="2">
        <f>SUBTOTAL(3,C48:D52)</f>
        <v>3</v>
      </c>
      <c r="K49" s="2">
        <f>CHOOSE(MATCH(E45, {"R1","R2","H","M","L"}, 0), 4, 5, 12, 8, 6)</f>
        <v>12</v>
      </c>
      <c r="L49" s="1">
        <f>K49-I49-J49</f>
        <v>0</v>
      </c>
      <c r="M49" s="32"/>
      <c r="N49" s="32"/>
    </row>
    <row r="50" spans="2:42" x14ac:dyDescent="0.3">
      <c r="B50" s="77"/>
      <c r="C50" s="79" t="s">
        <v>67</v>
      </c>
      <c r="D50" s="80"/>
      <c r="E50" s="81" t="s">
        <v>217</v>
      </c>
      <c r="F50" s="82"/>
      <c r="G50" s="83"/>
      <c r="J50" s="32"/>
      <c r="K50" s="32"/>
      <c r="L50" s="32"/>
      <c r="M50" s="32"/>
      <c r="N50" s="32"/>
    </row>
    <row r="51" spans="2:42" x14ac:dyDescent="0.3">
      <c r="B51" s="77"/>
      <c r="C51" s="79"/>
      <c r="D51" s="80"/>
      <c r="E51" s="81"/>
      <c r="F51" s="82"/>
      <c r="G51" s="83"/>
      <c r="J51" s="32"/>
      <c r="K51" s="32"/>
      <c r="L51" s="32"/>
      <c r="M51" s="32"/>
      <c r="N51" s="32"/>
    </row>
    <row r="52" spans="2:42" ht="17.25" thickBot="1" x14ac:dyDescent="0.35">
      <c r="B52" s="78"/>
      <c r="C52" s="84"/>
      <c r="D52" s="85"/>
      <c r="E52" s="86"/>
      <c r="F52" s="86"/>
      <c r="G52" s="87"/>
      <c r="J52" s="32"/>
      <c r="K52" s="32"/>
      <c r="L52" s="32"/>
      <c r="M52" s="32"/>
      <c r="N52" s="32"/>
    </row>
    <row r="53" spans="2:42" ht="30" customHeight="1" thickBot="1" x14ac:dyDescent="0.35">
      <c r="C53" s="9"/>
    </row>
    <row r="54" spans="2:42" ht="17.100000000000001" customHeight="1" x14ac:dyDescent="0.3">
      <c r="C54" s="9"/>
      <c r="I54" s="43" t="s">
        <v>91</v>
      </c>
      <c r="J54" s="41" t="s">
        <v>92</v>
      </c>
      <c r="K54" s="41" t="s">
        <v>106</v>
      </c>
      <c r="L54" s="41" t="s">
        <v>89</v>
      </c>
      <c r="M54" s="44" t="s">
        <v>94</v>
      </c>
      <c r="N54" s="45"/>
      <c r="P54" s="43" t="s">
        <v>91</v>
      </c>
      <c r="Q54" s="41" t="s">
        <v>92</v>
      </c>
      <c r="R54" s="41" t="s">
        <v>106</v>
      </c>
      <c r="S54" s="41" t="s">
        <v>89</v>
      </c>
      <c r="T54" s="44" t="s">
        <v>94</v>
      </c>
      <c r="U54" s="45"/>
      <c r="W54" s="43" t="s">
        <v>91</v>
      </c>
      <c r="X54" s="41" t="s">
        <v>92</v>
      </c>
      <c r="Y54" s="41" t="s">
        <v>106</v>
      </c>
      <c r="Z54" s="41" t="s">
        <v>89</v>
      </c>
      <c r="AA54" s="44" t="s">
        <v>94</v>
      </c>
      <c r="AB54" s="45"/>
      <c r="AD54" s="39"/>
      <c r="AE54" s="39"/>
      <c r="AF54" s="39"/>
      <c r="AG54" s="39"/>
      <c r="AH54" s="40"/>
      <c r="AI54" s="40"/>
      <c r="AK54" s="39"/>
      <c r="AL54" s="39"/>
      <c r="AM54" s="39"/>
      <c r="AN54" s="39"/>
      <c r="AO54" s="40"/>
      <c r="AP54" s="40"/>
    </row>
    <row r="55" spans="2:42" ht="17.100000000000001" customHeight="1" thickBot="1" x14ac:dyDescent="0.35">
      <c r="C55" s="9"/>
      <c r="I55" s="46" t="s">
        <v>98</v>
      </c>
      <c r="J55" s="42" t="s">
        <v>98</v>
      </c>
      <c r="K55" s="42" t="s">
        <v>98</v>
      </c>
      <c r="L55" s="42" t="s">
        <v>103</v>
      </c>
      <c r="M55" s="47"/>
      <c r="N55" s="48"/>
      <c r="P55" s="46" t="s">
        <v>101</v>
      </c>
      <c r="Q55" s="42" t="s">
        <v>102</v>
      </c>
      <c r="R55" s="42" t="s">
        <v>98</v>
      </c>
      <c r="S55" s="42" t="s">
        <v>101</v>
      </c>
      <c r="T55" s="47"/>
      <c r="U55" s="48"/>
      <c r="W55" s="46" t="s">
        <v>98</v>
      </c>
      <c r="X55" s="42" t="s">
        <v>229</v>
      </c>
      <c r="Y55" s="42" t="s">
        <v>98</v>
      </c>
      <c r="Z55" s="42" t="s">
        <v>104</v>
      </c>
      <c r="AA55" s="47"/>
      <c r="AB55" s="48"/>
      <c r="AD55" s="39"/>
      <c r="AE55" s="39"/>
      <c r="AF55" s="39"/>
      <c r="AG55" s="39"/>
      <c r="AH55" s="40"/>
      <c r="AI55" s="40"/>
      <c r="AK55" s="39"/>
      <c r="AL55" s="39"/>
      <c r="AM55" s="39"/>
      <c r="AN55" s="39"/>
      <c r="AO55" s="40"/>
      <c r="AP55" s="40"/>
    </row>
    <row r="56" spans="2:42" ht="17.100000000000001" customHeight="1" x14ac:dyDescent="0.3">
      <c r="C56" s="9"/>
      <c r="I56" s="43"/>
      <c r="J56" s="41"/>
      <c r="K56" s="41"/>
      <c r="L56" s="44"/>
      <c r="M56" s="44"/>
      <c r="N56" s="45" t="s">
        <v>93</v>
      </c>
      <c r="P56" s="43"/>
      <c r="Q56" s="41"/>
      <c r="R56" s="41"/>
      <c r="S56" s="44"/>
      <c r="T56" s="44"/>
      <c r="U56" s="45" t="s">
        <v>93</v>
      </c>
      <c r="W56" s="43"/>
      <c r="X56" s="41"/>
      <c r="Y56" s="41"/>
      <c r="Z56" s="44"/>
      <c r="AA56" s="44"/>
      <c r="AB56" s="45" t="s">
        <v>93</v>
      </c>
      <c r="AD56" s="39"/>
      <c r="AE56" s="39"/>
      <c r="AF56" s="39"/>
      <c r="AG56" s="40"/>
      <c r="AH56" s="40"/>
      <c r="AI56" s="40"/>
      <c r="AK56" s="39"/>
      <c r="AL56" s="39"/>
      <c r="AM56" s="39"/>
      <c r="AN56" s="40"/>
      <c r="AO56" s="40"/>
      <c r="AP56" s="40"/>
    </row>
    <row r="57" spans="2:42" ht="17.100000000000001" customHeight="1" thickBot="1" x14ac:dyDescent="0.35">
      <c r="C57" s="9"/>
      <c r="I57" s="49"/>
      <c r="J57" s="47"/>
      <c r="K57" s="47"/>
      <c r="L57" s="47"/>
      <c r="M57" s="47"/>
      <c r="N57" s="50">
        <f>I55+J55+K55+L55+M55+N55+I57+J57+K57+L57+M57</f>
        <v>6</v>
      </c>
      <c r="P57" s="49"/>
      <c r="Q57" s="47"/>
      <c r="R57" s="47"/>
      <c r="S57" s="47"/>
      <c r="T57" s="47"/>
      <c r="U57" s="50">
        <f>P55+Q55+R55+S55+T55+U55+P57+Q57+R57+S57+T57</f>
        <v>9</v>
      </c>
      <c r="W57" s="49"/>
      <c r="X57" s="47"/>
      <c r="Y57" s="47"/>
      <c r="Z57" s="47"/>
      <c r="AA57" s="47"/>
      <c r="AB57" s="50">
        <f>W55+X55+Y55+Z55+AA55+AB55+W57+X57+Y57+Z57+AA57</f>
        <v>13</v>
      </c>
      <c r="AD57" s="40"/>
      <c r="AE57" s="40"/>
      <c r="AF57" s="40"/>
      <c r="AG57" s="40"/>
      <c r="AH57" s="40"/>
      <c r="AI57" s="51"/>
      <c r="AK57" s="40"/>
      <c r="AL57" s="40"/>
      <c r="AM57" s="40"/>
      <c r="AN57" s="40"/>
      <c r="AO57" s="40"/>
      <c r="AP57" s="51"/>
    </row>
    <row r="58" spans="2:42" ht="30" customHeight="1" thickBot="1" x14ac:dyDescent="0.35">
      <c r="C58" s="9"/>
    </row>
    <row r="59" spans="2:42" x14ac:dyDescent="0.3">
      <c r="B59" s="14" t="s">
        <v>17</v>
      </c>
      <c r="C59" s="96" t="s">
        <v>18</v>
      </c>
      <c r="D59" s="97"/>
      <c r="E59" s="33" t="s">
        <v>59</v>
      </c>
      <c r="F59" s="92" t="s">
        <v>60</v>
      </c>
      <c r="G59" s="62"/>
      <c r="I59" s="14" t="s">
        <v>17</v>
      </c>
      <c r="J59" s="90" t="s">
        <v>6</v>
      </c>
      <c r="K59" s="91"/>
      <c r="L59" s="33" t="s">
        <v>59</v>
      </c>
      <c r="M59" s="92" t="str">
        <f>RIGHT(C48, 1)</f>
        <v>1</v>
      </c>
      <c r="N59" s="62"/>
      <c r="P59" s="14" t="s">
        <v>17</v>
      </c>
      <c r="Q59" s="90" t="s">
        <v>6</v>
      </c>
      <c r="R59" s="91"/>
      <c r="S59" s="33" t="s">
        <v>59</v>
      </c>
      <c r="T59" s="92" t="str">
        <f>RIGHT(C49, 1)</f>
        <v>2</v>
      </c>
      <c r="U59" s="62"/>
      <c r="W59" s="14" t="s">
        <v>17</v>
      </c>
      <c r="X59" s="90" t="s">
        <v>6</v>
      </c>
      <c r="Y59" s="91"/>
      <c r="Z59" s="33" t="s">
        <v>59</v>
      </c>
      <c r="AA59" s="92" t="str">
        <f>RIGHT(C50, 1)</f>
        <v>3</v>
      </c>
      <c r="AB59" s="62"/>
      <c r="AD59" s="4"/>
      <c r="AG59" s="4"/>
      <c r="AK59" s="4"/>
      <c r="AN59" s="4"/>
    </row>
    <row r="60" spans="2:42" x14ac:dyDescent="0.3">
      <c r="B60" s="30" t="s">
        <v>19</v>
      </c>
      <c r="C60" s="93" t="str">
        <f>C44 &amp; "(이동)"</f>
        <v>광무 -잔영-(이동)</v>
      </c>
      <c r="D60" s="94"/>
      <c r="E60" s="94"/>
      <c r="F60" s="94"/>
      <c r="G60" s="95"/>
      <c r="I60" s="10" t="s">
        <v>19</v>
      </c>
      <c r="J60" s="81" t="str">
        <f>E48</f>
        <v>광무-일섬</v>
      </c>
      <c r="K60" s="82"/>
      <c r="L60" s="82"/>
      <c r="M60" s="82"/>
      <c r="N60" s="83"/>
      <c r="P60" s="10" t="s">
        <v>19</v>
      </c>
      <c r="Q60" s="81" t="str">
        <f>E49</f>
        <v>광무-연정</v>
      </c>
      <c r="R60" s="82"/>
      <c r="S60" s="82"/>
      <c r="T60" s="82"/>
      <c r="U60" s="83"/>
      <c r="W60" s="10" t="s">
        <v>19</v>
      </c>
      <c r="X60" s="81" t="str">
        <f>E50</f>
        <v>광무-난무</v>
      </c>
      <c r="Y60" s="82"/>
      <c r="Z60" s="82"/>
      <c r="AA60" s="82"/>
      <c r="AB60" s="83"/>
      <c r="AD60" s="4"/>
      <c r="AK60" s="4"/>
    </row>
    <row r="61" spans="2:42" ht="249.95" customHeight="1" x14ac:dyDescent="0.3">
      <c r="B61" s="10" t="s">
        <v>10</v>
      </c>
      <c r="C61" s="70" t="e" vm="20">
        <v>#VALUE!</v>
      </c>
      <c r="D61" s="70"/>
      <c r="E61" s="70"/>
      <c r="F61" s="70"/>
      <c r="G61" s="71"/>
      <c r="I61" s="10" t="s">
        <v>10</v>
      </c>
      <c r="J61" s="70" t="e" vm="20">
        <v>#VALUE!</v>
      </c>
      <c r="K61" s="70"/>
      <c r="L61" s="70"/>
      <c r="M61" s="70"/>
      <c r="N61" s="71"/>
      <c r="P61" s="10" t="s">
        <v>10</v>
      </c>
      <c r="Q61" s="70" t="e" vm="20">
        <v>#VALUE!</v>
      </c>
      <c r="R61" s="70"/>
      <c r="S61" s="70"/>
      <c r="T61" s="70"/>
      <c r="U61" s="71"/>
      <c r="W61" s="10" t="s">
        <v>10</v>
      </c>
      <c r="X61" s="70" t="e" vm="20">
        <v>#VALUE!</v>
      </c>
      <c r="Y61" s="70"/>
      <c r="Z61" s="70"/>
      <c r="AA61" s="70"/>
      <c r="AB61" s="71"/>
      <c r="AD61" s="4"/>
      <c r="AK61" s="4"/>
    </row>
    <row r="62" spans="2:42" ht="53.25" customHeight="1" x14ac:dyDescent="0.3">
      <c r="B62" s="10" t="s">
        <v>7</v>
      </c>
      <c r="C62" s="98" t="s">
        <v>61</v>
      </c>
      <c r="D62" s="99"/>
      <c r="E62" s="99"/>
      <c r="F62" s="99"/>
      <c r="G62" s="100"/>
      <c r="I62" s="10" t="s">
        <v>7</v>
      </c>
      <c r="J62" s="101" t="s">
        <v>237</v>
      </c>
      <c r="K62" s="99"/>
      <c r="L62" s="99"/>
      <c r="M62" s="99"/>
      <c r="N62" s="100"/>
      <c r="P62" s="10" t="s">
        <v>7</v>
      </c>
      <c r="Q62" s="101" t="s">
        <v>238</v>
      </c>
      <c r="R62" s="99"/>
      <c r="S62" s="99"/>
      <c r="T62" s="99"/>
      <c r="U62" s="100"/>
      <c r="W62" s="10" t="s">
        <v>7</v>
      </c>
      <c r="X62" s="101" t="s">
        <v>239</v>
      </c>
      <c r="Y62" s="99"/>
      <c r="Z62" s="99"/>
      <c r="AA62" s="99"/>
      <c r="AB62" s="100"/>
      <c r="AD62" s="4"/>
      <c r="AE62" s="36"/>
      <c r="AF62" s="31"/>
      <c r="AG62" s="31"/>
      <c r="AH62" s="31"/>
      <c r="AI62" s="31"/>
      <c r="AK62" s="4"/>
      <c r="AL62" s="36"/>
      <c r="AM62" s="31"/>
      <c r="AN62" s="31"/>
      <c r="AO62" s="31"/>
      <c r="AP62" s="31"/>
    </row>
    <row r="63" spans="2:42" ht="258" customHeight="1" thickBot="1" x14ac:dyDescent="0.35">
      <c r="B63" s="34" t="s">
        <v>4</v>
      </c>
      <c r="C63" s="88" t="e" vm="1">
        <v>#VALUE!</v>
      </c>
      <c r="D63" s="88"/>
      <c r="E63" s="88"/>
      <c r="F63" s="88"/>
      <c r="G63" s="89"/>
      <c r="I63" s="34" t="s">
        <v>4</v>
      </c>
      <c r="J63" s="88" t="e" vm="1">
        <v>#VALUE!</v>
      </c>
      <c r="K63" s="88"/>
      <c r="L63" s="88"/>
      <c r="M63" s="88"/>
      <c r="N63" s="89"/>
      <c r="P63" s="34" t="s">
        <v>4</v>
      </c>
      <c r="Q63" s="88" t="e" vm="1">
        <v>#VALUE!</v>
      </c>
      <c r="R63" s="88"/>
      <c r="S63" s="88"/>
      <c r="T63" s="88"/>
      <c r="U63" s="89"/>
      <c r="W63" s="34" t="s">
        <v>4</v>
      </c>
      <c r="X63" s="88" t="e" vm="1">
        <v>#VALUE!</v>
      </c>
      <c r="Y63" s="88"/>
      <c r="Z63" s="88"/>
      <c r="AA63" s="88"/>
      <c r="AB63" s="89"/>
      <c r="AD63" s="35"/>
      <c r="AE63" s="32"/>
      <c r="AF63" s="32"/>
      <c r="AG63" s="32"/>
      <c r="AH63" s="32"/>
      <c r="AI63" s="32"/>
      <c r="AK63" s="35"/>
      <c r="AL63" s="32"/>
      <c r="AM63" s="32"/>
      <c r="AN63" s="32"/>
      <c r="AO63" s="32"/>
      <c r="AP63" s="32"/>
    </row>
  </sheetData>
  <mergeCells count="117">
    <mergeCell ref="X42:AB42"/>
    <mergeCell ref="Q41:U41"/>
    <mergeCell ref="X41:AB41"/>
    <mergeCell ref="X59:Y59"/>
    <mergeCell ref="AA59:AB59"/>
    <mergeCell ref="X60:AB60"/>
    <mergeCell ref="X20:AB20"/>
    <mergeCell ref="X21:AB21"/>
    <mergeCell ref="X17:Y17"/>
    <mergeCell ref="AA17:AB17"/>
    <mergeCell ref="X18:AB18"/>
    <mergeCell ref="X38:Y38"/>
    <mergeCell ref="AA38:AB38"/>
    <mergeCell ref="Q40:U40"/>
    <mergeCell ref="X40:AB40"/>
    <mergeCell ref="Q39:U39"/>
    <mergeCell ref="X39:AB39"/>
    <mergeCell ref="Q38:R38"/>
    <mergeCell ref="T38:U38"/>
    <mergeCell ref="X19:AB19"/>
    <mergeCell ref="X61:AB61"/>
    <mergeCell ref="X62:AB62"/>
    <mergeCell ref="X63:AB63"/>
    <mergeCell ref="C61:G61"/>
    <mergeCell ref="J61:N61"/>
    <mergeCell ref="Q61:U61"/>
    <mergeCell ref="C62:G62"/>
    <mergeCell ref="J62:N62"/>
    <mergeCell ref="Q62:U62"/>
    <mergeCell ref="C63:G63"/>
    <mergeCell ref="J63:N63"/>
    <mergeCell ref="Q63:U63"/>
    <mergeCell ref="B48:B52"/>
    <mergeCell ref="C48:D48"/>
    <mergeCell ref="E48:G48"/>
    <mergeCell ref="C49:D49"/>
    <mergeCell ref="E49:G49"/>
    <mergeCell ref="C50:D50"/>
    <mergeCell ref="C52:D52"/>
    <mergeCell ref="E52:G52"/>
    <mergeCell ref="J59:K59"/>
    <mergeCell ref="M59:N59"/>
    <mergeCell ref="Q59:R59"/>
    <mergeCell ref="T59:U59"/>
    <mergeCell ref="C60:G60"/>
    <mergeCell ref="J60:N60"/>
    <mergeCell ref="Q60:U60"/>
    <mergeCell ref="C59:D59"/>
    <mergeCell ref="F59:G59"/>
    <mergeCell ref="C40:G40"/>
    <mergeCell ref="J40:N40"/>
    <mergeCell ref="C41:G41"/>
    <mergeCell ref="J41:N41"/>
    <mergeCell ref="C42:G42"/>
    <mergeCell ref="J42:N42"/>
    <mergeCell ref="E50:G50"/>
    <mergeCell ref="C51:D51"/>
    <mergeCell ref="E51:G51"/>
    <mergeCell ref="C44:G44"/>
    <mergeCell ref="C46:G46"/>
    <mergeCell ref="C47:D47"/>
    <mergeCell ref="F47:G47"/>
    <mergeCell ref="Q42:U42"/>
    <mergeCell ref="E31:G31"/>
    <mergeCell ref="C38:D38"/>
    <mergeCell ref="F38:G38"/>
    <mergeCell ref="J38:K38"/>
    <mergeCell ref="M38:N38"/>
    <mergeCell ref="C39:G39"/>
    <mergeCell ref="J39:N39"/>
    <mergeCell ref="B27:B31"/>
    <mergeCell ref="C27:D27"/>
    <mergeCell ref="E27:G27"/>
    <mergeCell ref="C28:D28"/>
    <mergeCell ref="E28:G28"/>
    <mergeCell ref="C29:D29"/>
    <mergeCell ref="E29:G29"/>
    <mergeCell ref="C30:D30"/>
    <mergeCell ref="E30:G30"/>
    <mergeCell ref="C31:D31"/>
    <mergeCell ref="C21:G21"/>
    <mergeCell ref="J21:N21"/>
    <mergeCell ref="Q21:U21"/>
    <mergeCell ref="C23:G23"/>
    <mergeCell ref="C25:G25"/>
    <mergeCell ref="C26:D26"/>
    <mergeCell ref="F26:G26"/>
    <mergeCell ref="C19:G19"/>
    <mergeCell ref="J19:N19"/>
    <mergeCell ref="Q19:U19"/>
    <mergeCell ref="C20:G20"/>
    <mergeCell ref="J20:N20"/>
    <mergeCell ref="Q20:U20"/>
    <mergeCell ref="J17:K17"/>
    <mergeCell ref="M17:N17"/>
    <mergeCell ref="Q17:R17"/>
    <mergeCell ref="T17:U17"/>
    <mergeCell ref="C18:G18"/>
    <mergeCell ref="J18:N18"/>
    <mergeCell ref="Q18:U18"/>
    <mergeCell ref="E8:G8"/>
    <mergeCell ref="C9:D9"/>
    <mergeCell ref="E9:G9"/>
    <mergeCell ref="C10:D10"/>
    <mergeCell ref="E10:G10"/>
    <mergeCell ref="C17:D17"/>
    <mergeCell ref="F17:G17"/>
    <mergeCell ref="C2:G2"/>
    <mergeCell ref="C4:G4"/>
    <mergeCell ref="C5:D5"/>
    <mergeCell ref="F5:G5"/>
    <mergeCell ref="B6:B10"/>
    <mergeCell ref="C6:D6"/>
    <mergeCell ref="E6:G6"/>
    <mergeCell ref="C7:D7"/>
    <mergeCell ref="E7:G7"/>
    <mergeCell ref="C8:D8"/>
  </mergeCells>
  <phoneticPr fontId="2" type="noConversion"/>
  <pageMargins left="0.7" right="0.7" top="0.75" bottom="0.75" header="0.3" footer="0.3"/>
  <ignoredErrors>
    <ignoredError sqref="I55:K55" numberStoredAsText="1"/>
  </ignoredError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캐릭터 설정정리</vt:lpstr>
      <vt:lpstr>영장(C,H,M,L)</vt:lpstr>
      <vt:lpstr>캐릭터 구성(포지션,클라스)</vt:lpstr>
      <vt:lpstr>캐릭터 구성(탱커,L)</vt:lpstr>
      <vt:lpstr>캐릭터 구성(탱커,M)</vt:lpstr>
      <vt:lpstr>캐릭터 구성(탱커,H)</vt:lpstr>
      <vt:lpstr>캐릭터 구성(딜러,L)</vt:lpstr>
      <vt:lpstr>캐릭터 구성(딜러,M)</vt:lpstr>
      <vt:lpstr>캐릭터 구성(딜러,H)</vt:lpstr>
      <vt:lpstr>캐릭터 구성(서포터,L)</vt:lpstr>
      <vt:lpstr>캐릭터 구성(서포터,M)</vt:lpstr>
      <vt:lpstr>캐릭터 구성(서포터,H)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유철 최</dc:creator>
  <cp:lastModifiedBy>유철 최</cp:lastModifiedBy>
  <dcterms:created xsi:type="dcterms:W3CDTF">2025-02-23T13:03:01Z</dcterms:created>
  <dcterms:modified xsi:type="dcterms:W3CDTF">2025-06-11T17:13:02Z</dcterms:modified>
</cp:coreProperties>
</file>